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Default Extension="doc" ContentType="application/msword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Default Extension="png" ContentType="image/png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drawings/drawing5.xml" ContentType="application/vnd.openxmlformats-officedocument.drawing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drawings/drawing3.xml" ContentType="application/vnd.openxmlformats-officedocument.drawing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updateLinks="never" codeName="xlsBook" defaultThemeVersion="124226"/>
  <bookViews>
    <workbookView xWindow="-75" yWindow="4095" windowWidth="15225" windowHeight="2550" tabRatio="861" activeTab="2"/>
  </bookViews>
  <sheets>
    <sheet name="Инструкция" sheetId="525" r:id="rId1"/>
    <sheet name="Лог обновления" sheetId="429" state="veryHidden" r:id="rId2"/>
    <sheet name="Титульный" sheetId="437" r:id="rId3"/>
    <sheet name="Форма 2.1.1" sheetId="534" r:id="rId4"/>
    <sheet name="Форма 2.1.2" sheetId="532" r:id="rId5"/>
    <sheet name="Форма 2.1.3" sheetId="497" r:id="rId6"/>
    <sheet name="Форма 1.0.1" sheetId="546" r:id="rId7"/>
    <sheet name="Форма 1.0.2" sheetId="547" state="veryHidden" r:id="rId8"/>
    <sheet name="Комментарии" sheetId="431" r:id="rId9"/>
    <sheet name="Сведения об изменении" sheetId="548" state="veryHidden" r:id="rId10"/>
    <sheet name="MR_LIST" sheetId="540" state="veryHidden" r:id="rId11"/>
    <sheet name="modList05" sheetId="553" state="veryHidden" r:id="rId12"/>
    <sheet name="modList02" sheetId="545" state="veryHidden" r:id="rId13"/>
    <sheet name="REESTR_VT" sheetId="543" state="veryHidden" r:id="rId14"/>
    <sheet name="REESTR_VED" sheetId="544" state="veryHidden" r:id="rId15"/>
    <sheet name="modfrmReestrObj" sheetId="539" state="veryHidden" r:id="rId16"/>
    <sheet name="modProv" sheetId="531" state="veryHidden" r:id="rId17"/>
    <sheet name="AllSheetsInThisWorkbook" sheetId="389" state="veryHidden" r:id="rId18"/>
    <sheet name="TEHSHEET" sheetId="205" state="veryHidden" r:id="rId19"/>
    <sheet name="modServiceModule" sheetId="551" state="veryHidden" r:id="rId20"/>
    <sheet name="modCheckCyan" sheetId="549" state="veryHidden" r:id="rId21"/>
    <sheet name="modHTTP" sheetId="552" state="veryHidden" r:id="rId22"/>
    <sheet name="et_union_hor" sheetId="471" state="veryHidden" r:id="rId23"/>
    <sheet name="REESTR_MO" sheetId="518" state="veryHidden" r:id="rId24"/>
    <sheet name="REESTR_MO_FILTER" sheetId="550" state="veryHidden" r:id="rId25"/>
    <sheet name="et_union_vert" sheetId="521" state="veryHidden" r:id="rId26"/>
    <sheet name="modInfo" sheetId="513" state="veryHidden" r:id="rId27"/>
    <sheet name="modReestr" sheetId="433" state="veryHidden" r:id="rId28"/>
    <sheet name="modfrmReestr" sheetId="434" state="veryHidden" r:id="rId29"/>
    <sheet name="modUpdTemplMain" sheetId="424" state="veryHidden" r:id="rId30"/>
    <sheet name="REESTR_ORG" sheetId="390" state="veryHidden" r:id="rId31"/>
    <sheet name="modClassifierValidate" sheetId="400" state="veryHidden" r:id="rId32"/>
    <sheet name="modHyp" sheetId="398" state="veryHidden" r:id="rId33"/>
    <sheet name="modList00" sheetId="498" state="veryHidden" r:id="rId34"/>
    <sheet name="modList01" sheetId="500" state="veryHidden" r:id="rId35"/>
    <sheet name="modList03" sheetId="516" state="veryHidden" r:id="rId36"/>
    <sheet name="modList04" sheetId="535" state="veryHidden" r:id="rId37"/>
    <sheet name="modList07" sheetId="538" state="veryHidden" r:id="rId38"/>
    <sheet name="modfrmRezimChoose" sheetId="536" state="veryHidden" r:id="rId39"/>
    <sheet name="modfrmDateChoose" sheetId="517" state="veryHidden" r:id="rId40"/>
    <sheet name="modComm" sheetId="514" state="veryHidden" r:id="rId41"/>
    <sheet name="modThisWorkbook" sheetId="511" state="veryHidden" r:id="rId42"/>
    <sheet name="modfrmReestrMR" sheetId="519" state="veryHidden" r:id="rId43"/>
    <sheet name="modfrmRegion" sheetId="526" state="veryHidden" r:id="rId44"/>
    <sheet name="modfrmCheckUpdates" sheetId="512" state="veryHidden" r:id="rId45"/>
  </sheets>
  <definedNames>
    <definedName name="_ppL1">'Форма 2.1.2'!$G$9</definedName>
    <definedName name="_ppL12">'Форма 2.1.2'!$J$9</definedName>
    <definedName name="_ppL2">'Форма 2.1.2'!$H$9</definedName>
    <definedName name="_ppL3">'Форма 2.1.2'!$I$9</definedName>
    <definedName name="add_CS_List05_1">'Форма 1.0.1'!$J$17</definedName>
    <definedName name="add_List01_1">modList04!$20:$20</definedName>
    <definedName name="add_sys">'Форма 2.1.2'!$E$12</definedName>
    <definedName name="add_ved">'Форма 2.1.2'!$F$12</definedName>
    <definedName name="anscount" hidden="1">1</definedName>
    <definedName name="CHECK_LINK_RANGE_1">"Калькуляция!$I$11:$I$132"</definedName>
    <definedName name="checkCell_1">'Форма 2.1.3'!$D$9:$K$13</definedName>
    <definedName name="checkCell_2">'Форма 2.1.2'!$D$10:$I$12</definedName>
    <definedName name="checkCell_4">'Форма 2.1.1'!$F$12:$F$42</definedName>
    <definedName name="checkCell_List07">'Сведения об изменении'!$D$11:$E$13</definedName>
    <definedName name="checkCells_List05_1">'Форма 1.0.1'!$I$7:$L$17</definedName>
    <definedName name="chkGetUpdatesValue">Инструкция!$AA$105</definedName>
    <definedName name="chkNoUpdatesValue">Инструкция!$AA$107</definedName>
    <definedName name="clear_range">'Форма 2.1.1'!$F$12,'Форма 2.1.1'!$F$16:$F$18,'Форма 2.1.1'!$F$31:$F$43</definedName>
    <definedName name="code">Инструкция!$B$2</definedName>
    <definedName name="data_org">'Форма 2.1.1'!$F$16</definedName>
    <definedName name="data_type">TEHSHEET!$Q$2:$Q$3</definedName>
    <definedName name="DATA_URL">modReestr!$A$2</definedName>
    <definedName name="diff_type">Титульный!$F$19</definedName>
    <definedName name="differentially_TS_flag">Титульный!$F$13</definedName>
    <definedName name="DocProp_TemplateCode">TEHSHEET!$N$2</definedName>
    <definedName name="DocProp_Version">TEHSHEET!$N$1</definedName>
    <definedName name="email">'Форма 2.1.1'!$F$36</definedName>
    <definedName name="et_Comm">et_union_hor!$14:$14</definedName>
    <definedName name="et_first_sys">et_union_hor!$E$65</definedName>
    <definedName name="et_flag_inet_mo">et_union_hor!$J$9</definedName>
    <definedName name="et_List00">modList04!$12:$16</definedName>
    <definedName name="et_List01_1">et_union_hor!$4:$5</definedName>
    <definedName name="et_List01_2">et_union_hor!$9:$9</definedName>
    <definedName name="et_List02_2">et_union_hor!$65:$65</definedName>
    <definedName name="et_List02_3">et_union_hor!$65:$65</definedName>
    <definedName name="et_List03">et_union_hor!$20:$20</definedName>
    <definedName name="et_List04_0">et_union_hor!$70:$70</definedName>
    <definedName name="et_List04_1">et_union_hor!$74:$74</definedName>
    <definedName name="et_List05">et_union_hor!$56:$56</definedName>
    <definedName name="et_List05_1">et_union_hor!$90:$90</definedName>
    <definedName name="et_List05_2">et_union_hor!$89:$91</definedName>
    <definedName name="et_List05_3">et_union_hor!$87:$92</definedName>
    <definedName name="et_List05_4">et_union_hor!$85:$93</definedName>
    <definedName name="et_List05_CS_VD">et_union_hor!$K$85:$K$86</definedName>
    <definedName name="et_List05_withDIff">et_union_hor!$C$100:$C$101</definedName>
    <definedName name="et_List05_withOutDIff">et_union_hor!$C$105:$C$106</definedName>
    <definedName name="et_List07">et_union_hor!$79:$79</definedName>
    <definedName name="fil">Титульный!$F$35</definedName>
    <definedName name="fil_flag">Титульный!$F$32</definedName>
    <definedName name="first_sys">'Форма 2.1.2'!$E$11</definedName>
    <definedName name="FirstLine">Инструкция!$A$6</definedName>
    <definedName name="flag_publication">Титульный!$F$11:$F$11</definedName>
    <definedName name="flagUsedCS_List02">'Форма 2.1.2'!$R$10:$R$12</definedName>
    <definedName name="flagUsedVD_List02">'Форма 2.1.2'!$S$10:$S$12</definedName>
    <definedName name="form_date">Титульный!$F$15</definedName>
    <definedName name="form_type">Титульный!$F$17</definedName>
    <definedName name="form_up_date">Титульный!$F$21</definedName>
    <definedName name="god">Титульный!$F$30</definedName>
    <definedName name="id_rate">Титульный!$F$23:$F$24</definedName>
    <definedName name="IDtariff_List05_1">'Форма 1.0.1'!$A$1</definedName>
    <definedName name="inet_mo">'Форма 2.1.3'!$J$9:$J$13</definedName>
    <definedName name="Info_FilFlag">modInfo!$B$1</definedName>
    <definedName name="Info_ForSKIInListMO">modInfo!$B$11</definedName>
    <definedName name="Info_PeriodInTitle">modInfo!$B$4</definedName>
    <definedName name="Info_PublicationWeb">modInfo!$B$9</definedName>
    <definedName name="Info_TitleGroupRates">modInfo!$B$5</definedName>
    <definedName name="Info_TitleIdRate">modInfo!$B$6</definedName>
    <definedName name="Info_TitleIdRateNote">modInfo!$B$7</definedName>
    <definedName name="Info_TitleKindPublication">modInfo!$B$3</definedName>
    <definedName name="Info_TitlePublication">modInfo!$B$2</definedName>
    <definedName name="inn">Титульный!$F$36</definedName>
    <definedName name="Instr_1">Инструкция!$7:$19</definedName>
    <definedName name="Instr_2">Инструкция!$20:$34</definedName>
    <definedName name="Instr_3">Инструкция!$35:$45</definedName>
    <definedName name="Instr_4">Инструкция!$46:$57</definedName>
    <definedName name="Instr_5">Инструкция!$58:$69</definedName>
    <definedName name="Instr_6">Инструкция!$70:$85</definedName>
    <definedName name="Instr_7">Инструкция!$103:$117</definedName>
    <definedName name="Instruction_region">Инструкция!$E$85</definedName>
    <definedName name="kind_group_rates">TEHSHEET!$S$2:$S$11</definedName>
    <definedName name="kind_of_activity">REESTR_VED!$B$2:$B$8</definedName>
    <definedName name="kind_of_activity_WARM">TEHSHEET!$R$11:$R$18</definedName>
    <definedName name="kind_of_CS_on_sheet">TEHSHEET!$AE$2</definedName>
    <definedName name="kind_of_CS_on_sheet_filter">TEHSHEET!$AF$2</definedName>
    <definedName name="kind_of_forms">TEHSHEET!$AB$2:$AB$5</definedName>
    <definedName name="kind_of_nameforms">TEHSHEET!$AC$2:$AC$5</definedName>
    <definedName name="kind_of_NDS">TEHSHEET!$H$2:$H$4</definedName>
    <definedName name="kind_of_publication">TEHSHEET!$G$2:$G$3</definedName>
    <definedName name="kind_of_unit">TEHSHEET!$J$2:$J$4</definedName>
    <definedName name="kind_of_VD_on_sheet">TEHSHEET!$AG$2</definedName>
    <definedName name="kind_of_VD_on_sheet_filter">TEHSHEET!$AH$2</definedName>
    <definedName name="kpp">Титульный!$F$37</definedName>
    <definedName name="LastUpdateDate_MO">'Форма 2.1.1'!$E$6</definedName>
    <definedName name="LINK_RANGE">modReestr!$B$5:$B$6</definedName>
    <definedName name="list_ed">TEHSHEET!$X$2:$X$3</definedName>
    <definedName name="list_email">TEHSHEET!$Z$2:$Z$3</definedName>
    <definedName name="List_H">TEHSHEET!$U$2:$U$25</definedName>
    <definedName name="List_M">TEHSHEET!$V$2:$V$61</definedName>
    <definedName name="LIST_MR_MO_OKTMO">REESTR_MO!$A$2:$D$292</definedName>
    <definedName name="LIST_MR_MO_OKTMO_FILTER">REESTR_MO_FILTER!$A$2:$D$2</definedName>
    <definedName name="list_of_tariff">TEHSHEET!$K$2:$K$3</definedName>
    <definedName name="list_url">TEHSHEET!$Y$2:$Y$3</definedName>
    <definedName name="List01_GroundMaterials_1">'Форма 2.1.3'!$K$9:$K$13</definedName>
    <definedName name="List01_mrid_col">'Форма 2.1.3'!$N:$N</definedName>
    <definedName name="List01_NameCol">'Форма 2.1.3'!$P$1:$R$1</definedName>
    <definedName name="List01_note">'Форма 2.1.3'!$L$9</definedName>
    <definedName name="List02_ActivityCol">'Форма 2.1.2'!$F$10:$F$12</definedName>
    <definedName name="List02_CSCol">'Форма 2.1.2'!$E$10:$E$12</definedName>
    <definedName name="List02_note">'Форма 2.1.2'!$J$10:$J$12</definedName>
    <definedName name="List02_sysid_col">'Форма 2.1.2'!$L:$L</definedName>
    <definedName name="List02_VDCol">'Форма 2.1.2'!$F$10:$F$12</definedName>
    <definedName name="List03_Date_1">'Форма 1.0.2'!$I$12:$I$13</definedName>
    <definedName name="List03_GroundMaterials_1">'Форма 1.0.2'!$J$12:$J$13</definedName>
    <definedName name="List03_NameForms">'Форма 1.0.2'!$F$12:$F$13</definedName>
    <definedName name="List03_NameForms_Copy">'Форма 1.0.2'!$M$12:$M$13</definedName>
    <definedName name="List03_note">'Форма 1.0.2'!$K$12</definedName>
    <definedName name="List03_NumForms">'Форма 1.0.2'!$E$12:$E$13</definedName>
    <definedName name="List03_NumForms_Copy">'Форма 1.0.2'!$N$12:$N$13</definedName>
    <definedName name="List04_note">'Форма 2.1.1'!$G$10:$G$42</definedName>
    <definedName name="List05_CS_Copy">'Форма 1.0.1'!$N$7:$N$17</definedName>
    <definedName name="List05_FirstRange">'Форма 1.0.1'!$7:$7</definedName>
    <definedName name="List05_flag_point">'Форма 1.0.1'!$S$7:$S$17</definedName>
    <definedName name="List05_HelpColumns">'Форма 1.0.1'!$N:$S</definedName>
    <definedName name="List05_MO_Copy">'Форма 1.0.1'!$Q$7:$Q$17</definedName>
    <definedName name="List05_MR_Copy">'Форма 1.0.1'!$P$7:$P$17</definedName>
    <definedName name="List05_note">'Форма 1.0.1'!$L$7:$L$17</definedName>
    <definedName name="List05_OKTMO_Copy">'Форма 1.0.1'!$R$7:$R$17</definedName>
    <definedName name="List05_VD_Copy">'Форма 1.0.1'!$O$7:$O$17</definedName>
    <definedName name="logical">TEHSHEET!$D$2:$D$3</definedName>
    <definedName name="mail">Титульный!$F$46</definedName>
    <definedName name="mail_legal">Титульный!$F$45</definedName>
    <definedName name="mail_post">'Форма 2.1.1'!$F$30</definedName>
    <definedName name="mo_List01">'Форма 2.1.3'!$H$9:$H$13</definedName>
    <definedName name="MONTH">TEHSHEET!$E$2:$E$13</definedName>
    <definedName name="MR_23">'Форма 2.1.2'!$12:$12</definedName>
    <definedName name="mr_id">TEHSHEET!$L$2</definedName>
    <definedName name="mr_list">MR_LIST!$A$1</definedName>
    <definedName name="mr_List01">'Форма 2.1.3'!$E$9:$E$13</definedName>
    <definedName name="nalog">Титульный!$F$41</definedName>
    <definedName name="ogrn">'Форма 2.1.1'!$F$15</definedName>
    <definedName name="org">Титульный!$F$34</definedName>
    <definedName name="Org_Address">Титульный!$F$45:$F$46</definedName>
    <definedName name="Org_buhg">Титульный!$F$54:$F$55</definedName>
    <definedName name="org_dir">'Форма 2.1.1'!$F$26</definedName>
    <definedName name="org_full">'Форма 2.1.1'!$F$12</definedName>
    <definedName name="Org_main">Титульный!$F$49:$F$51</definedName>
    <definedName name="Org_otv_lico">Титульный!$F$59:$F$62</definedName>
    <definedName name="P19_T1_Protect" hidden="1">P5_T1_Protect,P6_T1_Protect,P7_T1_Protect,P8_T1_Protect,P9_T1_Protect,P10_T1_Protect,P11_T1_Protect,P12_T1_Protect,P13_T1_Protect,P14_T1_Protect</definedName>
    <definedName name="P19_T2_Protect" hidden="1">P5_T1_Protect,P6_T1_Protect,P7_T1_Protect,P8_T1_Protect,P9_T1_Protect,P10_T1_Protect,P11_T1_Protect,P12_T1_Protect,P13_T1_Protect,P14_T1_Protect</definedName>
    <definedName name="pDel_Comm">Комментарии!$C$11:$C$12</definedName>
    <definedName name="pDel_List01_1">'Форма 2.1.3'!$C$9:$C$13</definedName>
    <definedName name="pDel_List01_2">'Форма 2.1.3'!$F$9:$F$13</definedName>
    <definedName name="pDel_List02_3">'Форма 2.1.2'!$C$10:$C$12</definedName>
    <definedName name="pDel_List03">'Форма 1.0.2'!$C$12:$C$13</definedName>
    <definedName name="pDel_List05">'Форма 1.0.1'!$E$7:$H$17</definedName>
    <definedName name="pDel_List07">'Сведения об изменении'!$C$11:$C$13</definedName>
    <definedName name="pIns_Comm">Комментарии!$E$12</definedName>
    <definedName name="pIns_List01_1">'Форма 2.1.3'!$E$13</definedName>
    <definedName name="pIns_List01_start">'Форма 2.1.3'!$E$9</definedName>
    <definedName name="pIns_List03">'Форма 1.0.2'!$E$13</definedName>
    <definedName name="pIns_List04">'Форма 2.1.1'!$E$42</definedName>
    <definedName name="pIns_List07">'Сведения об изменении'!$E$13</definedName>
    <definedName name="ppL0">'Форма 2.1.2'!$F$9</definedName>
    <definedName name="prd2_q">Титульный!$F$29</definedName>
    <definedName name="prim">'Форма 2.1.1'!$G$12:$G$41</definedName>
    <definedName name="prim_dynamic">'Форма 2.1.1'!$G$38:$G$42</definedName>
    <definedName name="PROT_22">P3_PROT_22,P4_PROT_22,P5_PROT_22</definedName>
    <definedName name="QUARTER">TEHSHEET!$F$2:$F$5</definedName>
    <definedName name="REESTR_ORG_RANGE">REESTR_ORG!$A$2:$J$283</definedName>
    <definedName name="REESTR_VED_RANGE">REESTR_VED!$A$2:$B$8</definedName>
    <definedName name="REGION">TEHSHEET!$A$2:$A$87</definedName>
    <definedName name="region_name">Титульный!$F$7</definedName>
    <definedName name="rejim_row">'Форма 2.1.1'!$F$38:$F$41</definedName>
    <definedName name="rez_rab">'Форма 2.1.1'!$E$47</definedName>
    <definedName name="rez_rab_first">'Форма 2.1.1'!$F$38</definedName>
    <definedName name="rez_rab_list">'Форма 2.1.1'!$F$38:$F$42</definedName>
    <definedName name="ruk_dolz">Титульный!$F$50</definedName>
    <definedName name="ruk_f">'Форма 2.1.1'!$F$27</definedName>
    <definedName name="ruk_fio">Титульный!$F$49</definedName>
    <definedName name="ruk_i">'Форма 2.1.1'!$F$28</definedName>
    <definedName name="ruk_o">'Форма 2.1.1'!$F$29</definedName>
    <definedName name="SAPBEXrevision" hidden="1">1</definedName>
    <definedName name="SAPBEXsysID" hidden="1">"BW2"</definedName>
    <definedName name="SAPBEXwbID" hidden="1">"479GSPMTNK9HM4ZSIVE5K2SH6"</definedName>
    <definedName name="SCOPE_16_PRT">P1_SCOPE_16_PRT,P2_SCOPE_16_PRT</definedName>
    <definedName name="Scope_17_PRT">P1_SCOPE_16_PRT,P2_SCOPE_16_PRT</definedName>
    <definedName name="SCOPE_PER_PRT">P5_SCOPE_PER_PRT,P6_SCOPE_PER_PRT,P7_SCOPE_PER_PRT,P8_SCOPE_PER_PRT</definedName>
    <definedName name="SCOPE_SV_PRT">P1_SCOPE_SV_PRT,P2_SCOPE_SV_PRT,P3_SCOPE_SV_PRT</definedName>
    <definedName name="SKI_number">TEHSHEET!$I$2:$I$21</definedName>
    <definedName name="strPublication">Титульный!$F$9</definedName>
    <definedName name="sys_id">TEHSHEET!$L$4</definedName>
    <definedName name="T2.1_Protect">P4_T2.1_Protect,P5_T2.1_Protect,P6_T2.1_Protect,P7_T2.1_Protect</definedName>
    <definedName name="T2_1_Protect">P4_T2_1_Protect,P5_T2_1_Protect,P6_T2_1_Protect,P7_T2_1_Protect</definedName>
    <definedName name="T2_2_Protect">P4_T2_2_Protect,P5_T2_2_Protect,P6_T2_2_Protect,P7_T2_2_Protect</definedName>
    <definedName name="T2_DiapProt">P1_T2_DiapProt,P2_T2_DiapProt</definedName>
    <definedName name="T2_Protect">P4_T2_Protect,P5_T2_Protect,P6_T2_Protect</definedName>
    <definedName name="T6_Protect">P1_T6_Protect,P2_T6_Protect</definedName>
    <definedName name="TECH_ORG_ID">Титульный!$F$1</definedName>
    <definedName name="tel">'Форма 2.1.1'!$F$32</definedName>
    <definedName name="title_kind_of_CS_on_sheet">TEHSHEET!$AE$1</definedName>
    <definedName name="title_kind_of_VD_on_sheet">TEHSHEET!$AG$1</definedName>
    <definedName name="TSphere">TEHSHEET!$N$3</definedName>
    <definedName name="TSphere_full">TEHSHEET!$N$5</definedName>
    <definedName name="TSphere_trans">TEHSHEET!$N$4</definedName>
    <definedName name="unit">Титульный!$F$26</definedName>
    <definedName name="UpdStatus">Инструкция!$AA$1</definedName>
    <definedName name="url">'Форма 2.1.1'!$F$35</definedName>
    <definedName name="vdet">Титульный!$F$39</definedName>
    <definedName name="ved_col">'Форма 2.1.2'!$F:$F</definedName>
    <definedName name="version">Инструкция!$B$3</definedName>
    <definedName name="year_list">TEHSHEET!$C$2:$C$6</definedName>
    <definedName name="й">P1_SCOPE_16_PRT,P2_SCOPE_16_PRT</definedName>
    <definedName name="мрпоп">P1_SCOPE_16_PRT,P2_SCOPE_16_PRT</definedName>
    <definedName name="р">P5_SCOPE_PER_PRT,P6_SCOPE_PER_PRT,P7_SCOPE_PER_PRT,P8_SCOPE_PER_PRT</definedName>
  </definedNames>
  <calcPr calcId="124519"/>
  <fileRecoveryPr repairLoad="1"/>
</workbook>
</file>

<file path=xl/calcChain.xml><?xml version="1.0" encoding="utf-8"?>
<calcChain xmlns="http://schemas.openxmlformats.org/spreadsheetml/2006/main">
  <c r="O9" i="546"/>
  <c r="A1" i="549"/>
  <c r="A2"/>
  <c r="A3"/>
  <c r="A4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P12" i="546"/>
  <c r="K11"/>
  <c r="K8"/>
  <c r="N8" s="1"/>
  <c r="R11" i="497"/>
  <c r="Q11"/>
  <c r="S11" s="1"/>
  <c r="K85" i="471"/>
  <c r="I10" i="546"/>
  <c r="I9"/>
  <c r="I13"/>
  <c r="I12"/>
  <c r="I11"/>
  <c r="I8"/>
  <c r="P11" i="497"/>
  <c r="K7" i="546" l="1"/>
  <c r="B2" i="525"/>
  <c r="I90" i="471"/>
  <c r="I89"/>
  <c r="I87"/>
  <c r="B3" i="525"/>
  <c r="I85" i="471"/>
  <c r="I88"/>
  <c r="I86"/>
  <c r="R9" l="1"/>
  <c r="C101" l="1"/>
  <c r="S11" i="532" l="1"/>
  <c r="Q90" i="471"/>
  <c r="P89"/>
  <c r="K88"/>
  <c r="O86"/>
  <c r="N85"/>
  <c r="C105"/>
  <c r="R65"/>
  <c r="S65"/>
  <c r="M12" i="547"/>
  <c r="M20" i="471"/>
  <c r="F46" i="437"/>
  <c r="F49"/>
  <c r="Q9" i="471"/>
  <c r="S9" s="1"/>
  <c r="B6" i="513"/>
  <c r="K39" i="471"/>
  <c r="K40"/>
  <c r="K41"/>
  <c r="K42"/>
  <c r="K43"/>
  <c r="K44"/>
  <c r="K45"/>
  <c r="K46"/>
  <c r="K47"/>
  <c r="K48"/>
  <c r="K49"/>
  <c r="K50"/>
  <c r="F10" i="534"/>
  <c r="F13"/>
  <c r="F14"/>
  <c r="R11" i="532"/>
  <c r="P9" i="471"/>
  <c r="F4" i="437" l="1"/>
</calcChain>
</file>

<file path=xl/comments1.xml><?xml version="1.0" encoding="utf-8"?>
<comments xmlns="http://schemas.openxmlformats.org/spreadsheetml/2006/main">
  <authors>
    <author>Infernus</author>
  </authors>
  <commentList>
    <comment ref="M44" authorId="0">
      <text>
        <r>
          <rPr>
            <sz val="11"/>
            <color theme="1"/>
            <rFont val="Calibri"/>
            <family val="2"/>
            <charset val="204"/>
            <scheme val="minor"/>
          </rPr>
          <t>Единицы измерения установленной электрической мощности</t>
        </r>
      </text>
    </comment>
  </commentList>
</comments>
</file>

<file path=xl/sharedStrings.xml><?xml version="1.0" encoding="utf-8"?>
<sst xmlns="http://schemas.openxmlformats.org/spreadsheetml/2006/main" count="4260" uniqueCount="2266">
  <si>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</si>
  <si>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</si>
  <si>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</si>
  <si>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</si>
  <si>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</si>
  <si>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2</t>
  </si>
  <si>
    <t>3</t>
  </si>
  <si>
    <t>4</t>
  </si>
  <si>
    <t>Субъект РФ</t>
  </si>
  <si>
    <t>ИНН</t>
  </si>
  <si>
    <t>КПП</t>
  </si>
  <si>
    <t>Комментарии</t>
  </si>
  <si>
    <t>Расчетные листы</t>
  </si>
  <si>
    <t>Скрытые листы</t>
  </si>
  <si>
    <t>Инструкция</t>
  </si>
  <si>
    <t>Титульный</t>
  </si>
  <si>
    <t>г.Байконур</t>
  </si>
  <si>
    <t>г.Санкт-Петербург</t>
  </si>
  <si>
    <t>REGION</t>
  </si>
  <si>
    <t>5</t>
  </si>
  <si>
    <t>6</t>
  </si>
  <si>
    <t>Дата/Время</t>
  </si>
  <si>
    <t>Сообщение</t>
  </si>
  <si>
    <t>Статус</t>
  </si>
  <si>
    <t>logical</t>
  </si>
  <si>
    <t>да</t>
  </si>
  <si>
    <t>нет</t>
  </si>
  <si>
    <t>year_list</t>
  </si>
  <si>
    <t>Республика Татарстан</t>
  </si>
  <si>
    <t>№ п/п</t>
  </si>
  <si>
    <t>1</t>
  </si>
  <si>
    <t>Ульяновская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</si>
  <si>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</si>
  <si>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</si>
  <si>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</si>
  <si>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</si>
  <si>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</si>
  <si>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</si>
  <si>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</si>
  <si>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</si>
  <si>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</si>
  <si>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</si>
  <si>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</si>
  <si>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</si>
  <si>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</si>
  <si>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</si>
  <si>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</si>
  <si>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</si>
  <si>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г. Москва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</si>
  <si>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</si>
  <si>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</si>
  <si>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</si>
  <si>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</si>
  <si>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</si>
  <si>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</si>
  <si>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</si>
  <si>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</si>
  <si>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</si>
  <si>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</si>
  <si>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</si>
  <si>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</si>
  <si>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</si>
  <si>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</si>
  <si>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</si>
  <si>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</si>
  <si>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</si>
  <si>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</si>
  <si>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</si>
  <si>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</si>
  <si>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</si>
  <si>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</si>
  <si>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</si>
  <si>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</si>
  <si>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</si>
  <si>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</si>
  <si>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</si>
  <si>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</si>
  <si>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</si>
  <si>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</si>
  <si>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</si>
  <si>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</si>
  <si>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</si>
  <si>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</si>
  <si>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</si>
  <si>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Осетия-Алания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</si>
  <si>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</si>
  <si>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</si>
  <si>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</si>
  <si>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</si>
  <si>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</si>
  <si>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</si>
  <si>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</si>
  <si>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</si>
  <si>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</si>
  <si>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Псковская область</t>
  </si>
  <si>
    <t>Республика Адыгея</t>
  </si>
  <si>
    <t>Республика Алтай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</si>
  <si>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</si>
  <si>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</si>
  <si>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</si>
  <si>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</si>
  <si>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</si>
  <si>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</si>
  <si>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</si>
  <si>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Хабаровский край</t>
  </si>
  <si>
    <t>Ханты-Мансийский автономный округ</t>
  </si>
  <si>
    <t>Челябинская область</t>
  </si>
  <si>
    <t>Является ли данное юридическое лицо подразделением (филиалом) другой организации</t>
  </si>
  <si>
    <t>et_Comm</t>
  </si>
  <si>
    <t>Комментарий</t>
  </si>
  <si>
    <t>Добавить</t>
  </si>
  <si>
    <t>Ссылки на публикации</t>
  </si>
  <si>
    <t>7</t>
  </si>
  <si>
    <t>8</t>
  </si>
  <si>
    <t>et_List03</t>
  </si>
  <si>
    <t>Месяц
(MONTH)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</si>
  <si>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</si>
  <si>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</si>
  <si>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</si>
  <si>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</si>
  <si>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</si>
  <si>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</si>
  <si>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</si>
  <si>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</si>
  <si>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</si>
  <si>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</si>
  <si>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</si>
  <si>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</si>
  <si>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Вводите адрес сайта, не нарушая цвет ячейки /если копируете гиперссылку из браузера, то выполните двойной щелчок по ячейке и только после этого можете вставить скопированный элемент/</t>
  </si>
  <si>
    <t>На официальном сайте организации</t>
  </si>
  <si>
    <t>На сайте регулирующего органа</t>
  </si>
  <si>
    <t>Месяц
(kind_of_publication)</t>
  </si>
  <si>
    <t>Наименование филиала</t>
  </si>
  <si>
    <t>общий</t>
  </si>
  <si>
    <t>общий с учетом освобождения от уплаты НДС</t>
  </si>
  <si>
    <t>специальный (упрощенная система налогообложения, система налогообложения для сельскохозяйственных товаропроизводителей)</t>
  </si>
  <si>
    <t>НДС
/kind_of_NDS/</t>
  </si>
  <si>
    <t>Муниципальный район</t>
  </si>
  <si>
    <t>ОКТМО</t>
  </si>
  <si>
    <t>Муниципальное образование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</si>
  <si>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</si>
  <si>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</si>
  <si>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</si>
  <si>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</si>
  <si>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</si>
  <si>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</si>
  <si>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</si>
  <si>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</si>
  <si>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</si>
  <si>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</si>
  <si>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</si>
  <si>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</si>
  <si>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et_List01_1</t>
  </si>
  <si>
    <t>Добавить МО</t>
  </si>
  <si>
    <t>МР</t>
  </si>
  <si>
    <t>МО</t>
  </si>
  <si>
    <t>Добавить МР</t>
  </si>
  <si>
    <t>Шаблон заполняется раздельно по каждому виду тарифа</t>
  </si>
  <si>
    <t>Для выбора того или иного источника публикации выполните двойной щелчок по синей ячейке напротив соответствующего источника.
ВНИМАНИЕ! Если Вы снимаете галочку с пункта, то будут скрыты и очищены соответствующие строки на листе "Ссылки на публикации"!
Опубликование перечисленных в шаблоне показателей на сайте организации в сети Интернет и в печатных изданиях не обязательно, если  данный шаблон предоставлен по системе ЕИАС (региональный сегмент).</t>
  </si>
  <si>
    <t>Номер СЦХВ(СЦВО)
/SKI_number/</t>
  </si>
  <si>
    <t>версия шаблона
 (DocProp_Version)</t>
  </si>
  <si>
    <t>код шаблона
(DocProp_TemplateCode)</t>
  </si>
  <si>
    <t>сфера
(TSphere)</t>
  </si>
  <si>
    <t>сфера(латиница)
(TSphere_trans)</t>
  </si>
  <si>
    <t>сфера расширено
(TSphere_full)</t>
  </si>
  <si>
    <t>Квартал
(QUARTER)</t>
  </si>
  <si>
    <t>I квартал</t>
  </si>
  <si>
    <t>II квартал</t>
  </si>
  <si>
    <t>III квартал</t>
  </si>
  <si>
    <t>IV квартал</t>
  </si>
  <si>
    <t>Задайте период регулирования, выбрав квартал и год из соответствующих списков</t>
  </si>
  <si>
    <t>y</t>
  </si>
  <si>
    <t>никогда не проверять наличие обновлений (не рекомендуется)</t>
  </si>
  <si>
    <t>проверять доступные обновления (рекомендуется)</t>
  </si>
  <si>
    <t>При наличии подключения к Интернет, можно автоматически проверять наличие доступных обновлений. Выберите способ оповещения о наличии обновлений для отчёта:</t>
  </si>
  <si>
    <t>• При сохранении шаблона осуществляется проверка корректности данных, в том числе на наличие значений в ячейках, обязательных для заполнения
• Если какая-то ячейка не удовлетворяет условию проверки, на лист «Проверка» добавляется гиперссылка на данную ячейку и указывается причина ошибки
• В колонке «Статус» для каждого сообщения возможны 2 значения: ошибка и предупреждение
• При наличии сообщений со статусом «Ошибка» шаблон будет отклонён системой и не будет загружен в хранилище данных, сообщения со статусом «Предупреждение» носят информационный характер, и такой шаблон будет принят системой</t>
  </si>
  <si>
    <t>A</t>
  </si>
  <si>
    <t xml:space="preserve"> - с формулами и константами</t>
  </si>
  <si>
    <t xml:space="preserve"> (требуется обновление)</t>
  </si>
  <si>
    <t xml:space="preserve"> - обязательные для заполнения</t>
  </si>
  <si>
    <t xml:space="preserve"> - не обязательные для заполнения</t>
  </si>
  <si>
    <t>Гкал/час</t>
  </si>
  <si>
    <t>куб.м/час</t>
  </si>
  <si>
    <t>Единица измерения объема оказываемых услуг ГВС
/kind_of_unit_GVS/</t>
  </si>
  <si>
    <t>тыс.куб.м/сутки</t>
  </si>
  <si>
    <t>et_List01_2</t>
  </si>
  <si>
    <t>et_List04_1</t>
  </si>
  <si>
    <t>et_List04_2</t>
  </si>
  <si>
    <t>et_List04_3</t>
  </si>
  <si>
    <t>Обязательное опубликование на официальном сайте органа исполнительной власти субъекта Российской Федерации в области государственного регулирования тарифов (на официальном сайте органа местного самоуправления поселения или городского округа в случае передачи законом субъекта Российской Федерации полномочий по утверждению тарифов в сфере водоснабжения и водоотведения органам местного самоуправления) предусмотрено пунктом 3 (а) постановления Правительства №6 от 17.01.2013</t>
  </si>
  <si>
    <t>Лог обновления</t>
  </si>
  <si>
    <t>Проверка</t>
  </si>
  <si>
    <t>AllSheetsInThisWorkbook</t>
  </si>
  <si>
    <t>TEHSHEET</t>
  </si>
  <si>
    <t>et_union_hor</t>
  </si>
  <si>
    <t>et_union_vert</t>
  </si>
  <si>
    <t>modInfo</t>
  </si>
  <si>
    <t>modReestr</t>
  </si>
  <si>
    <t>modfrmReestr</t>
  </si>
  <si>
    <t>modUpdTemplMain</t>
  </si>
  <si>
    <t>REESTR_ORG</t>
  </si>
  <si>
    <t>modClassifierValidate</t>
  </si>
  <si>
    <t>modProv</t>
  </si>
  <si>
    <t>modHyp</t>
  </si>
  <si>
    <t>modList00</t>
  </si>
  <si>
    <t>modList01</t>
  </si>
  <si>
    <t>modList02</t>
  </si>
  <si>
    <t>modList03</t>
  </si>
  <si>
    <t>modList04</t>
  </si>
  <si>
    <t>modfrmDateChoose</t>
  </si>
  <si>
    <t>modComm</t>
  </si>
  <si>
    <t>modThisWorkbook</t>
  </si>
  <si>
    <t>REESTR_MO</t>
  </si>
  <si>
    <t>modfrmReestrMR</t>
  </si>
  <si>
    <t>modfrmRegion</t>
  </si>
  <si>
    <t>modfrmCheckUpdates</t>
  </si>
  <si>
    <t>Кратко охарактеризуйте тариф, в отношении которого заполняете шаблон</t>
  </si>
  <si>
    <t>Централизованная система холодного водоснабжения - комплекс технологически связанных между собой инженерных сооружений, предназначенных для водоподготовки, транспортировки и подачи питьевой и (или) технической воды абонентам (Федеральный закон от 07.12.2011 N 416-ФЗ "О водоснабжении и водоотведении", ст.2, п. 29)</t>
  </si>
  <si>
    <t>Список ЦСХВС</t>
  </si>
  <si>
    <t>=ЕСЛИ(region_name="Ханты-Мансийский автономный округ";"Принадлежность к соответствующей централизованной системе "&amp;TSphere_full;"Кратко охарактеризуйте тариф, в отношении которого заполняете шаблон")</t>
  </si>
  <si>
    <t>горячего водоснабжения</t>
  </si>
  <si>
    <t>ТС</t>
  </si>
  <si>
    <t>WARM</t>
  </si>
  <si>
    <t>JKH.OPEN.INFO.ORG.WARM</t>
  </si>
  <si>
    <t>0.1</t>
  </si>
  <si>
    <r>
      <rPr>
        <sz val="11"/>
        <color theme="1"/>
        <rFont val="Calibri"/>
        <family val="2"/>
        <charset val="204"/>
        <scheme val="minor"/>
      </rPr>
      <t>Тип отчета</t>
    </r>
    <r>
      <rPr>
        <sz val="11"/>
        <color theme="1"/>
        <rFont val="Calibri"/>
        <family val="2"/>
        <charset val="204"/>
        <scheme val="minor"/>
      </rPr>
      <t xml:space="preserve">
data_type</t>
    </r>
  </si>
  <si>
    <t>Дата внесения изменений в информацию, подлежащую раскрытию</t>
  </si>
  <si>
    <t>et_List02</t>
  </si>
  <si>
    <t>Описание системы теплоснабжения</t>
  </si>
  <si>
    <t>Добавить вид тарифа</t>
  </si>
  <si>
    <t>Добавить описание</t>
  </si>
  <si>
    <t>Передача+Сбыт</t>
  </si>
  <si>
    <t>Передача</t>
  </si>
  <si>
    <t>производство комбинированная выработка</t>
  </si>
  <si>
    <t>производство (некомбинированная выработка)+передача+сбыт</t>
  </si>
  <si>
    <t>производство (некомбинированная выработка)+передача</t>
  </si>
  <si>
    <t>производство (некомбинированная выработка)+сбыт</t>
  </si>
  <si>
    <t>производство (некомбинированная выработка)</t>
  </si>
  <si>
    <t>Вид деятельности, на которую установлен тариф /kind_of_activity_WARM/</t>
  </si>
  <si>
    <t>виды тарифа
/kind_group_rates/</t>
  </si>
  <si>
    <t>тариф на тепловую энергию (мощность), производимую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более, в соответствии с установленными предельными (минимальными и (или) максимальными) уровнями указанных тарифов</t>
  </si>
  <si>
    <t>тариф на тепловую энергию (мощность), поставляемую другим теплоснабжающим организациям теплоснабжающими организациями</t>
  </si>
  <si>
    <t>тариф  на тепловую энергию (мощность), поставляемую потребителям теплоснабжающими организациями в соответствии с установленными предельными (минимальными и (или) максимальными) уровнями указанных тарифов</t>
  </si>
  <si>
    <t>тариф на теплоноситель, поставляемый теплоснабжающими организациями потребителям, другим теплоснабжающим организациям</t>
  </si>
  <si>
    <t>тариф на услуги по передаче тепловой энергии, теплоносителя</t>
  </si>
  <si>
    <t>тариф на горячую воду в открытых системах теплоснабжения (горячего водоснабжения)</t>
  </si>
  <si>
    <t>плата за услуги по поддержанию резервной тепловой мощности при отсутствии потребления тепловой энергии для отдельных категорий (групп) социально значимых потребителей</t>
  </si>
  <si>
    <t>плата за подключение к системе теплоснабжения</t>
  </si>
  <si>
    <t>тариф на тепловую энергию (мощность), отпускаемую от источника (источников) тепловой энергии</t>
  </si>
  <si>
    <t>тариф на тепловую энергию (мощность), поставляемую теплоснабжающим (теплосетевым) организациям с целью компенсации потерь тепловой энергии</t>
  </si>
  <si>
    <t>Наименование</t>
  </si>
  <si>
    <t>Сведения</t>
  </si>
  <si>
    <t>Адрес электронной почты регулируемой организации</t>
  </si>
  <si>
    <t xml:space="preserve">установленная тепловая мощность, Гкал/ч </t>
  </si>
  <si>
    <t>количество котельных, шт. *</t>
  </si>
  <si>
    <t>9.1</t>
  </si>
  <si>
    <t>в сфере ТЭ</t>
  </si>
  <si>
    <t>9.2</t>
  </si>
  <si>
    <t>в сфере ВС/ВО</t>
  </si>
  <si>
    <t>9.3</t>
  </si>
  <si>
    <t>в сфере ТБО</t>
  </si>
  <si>
    <t>9.4</t>
  </si>
  <si>
    <t>в сфере ЭЭ</t>
  </si>
  <si>
    <t>Ответственный за предоставление информации по системе ЕИАС</t>
  </si>
  <si>
    <t>L12.1</t>
  </si>
  <si>
    <t>Ответственный.ФИО</t>
  </si>
  <si>
    <t>Фамилия, имя, отчество:</t>
  </si>
  <si>
    <t>L12.2</t>
  </si>
  <si>
    <t>Ответственный.Должность</t>
  </si>
  <si>
    <t>Должность:</t>
  </si>
  <si>
    <t>L12.3</t>
  </si>
  <si>
    <t>Ответственный.Телефон</t>
  </si>
  <si>
    <t>Контактный телефон:</t>
  </si>
  <si>
    <t>L12.4</t>
  </si>
  <si>
    <t>Ответственный. E-Mail</t>
  </si>
  <si>
    <t>e-mail:</t>
  </si>
  <si>
    <t>add_List01_1</t>
  </si>
  <si>
    <t>4.7</t>
  </si>
  <si>
    <t>количество теплоэлектростанций, шт.</t>
  </si>
  <si>
    <t>установленная электрическая мощность</t>
  </si>
  <si>
    <t>единицы измерения</t>
  </si>
  <si>
    <t>количество тепловых станций, шт.</t>
  </si>
  <si>
    <t>установленная тепловая мощность, Гкал/ч</t>
  </si>
  <si>
    <t>количество центральных тепловых пунктов, шт.</t>
  </si>
  <si>
    <t>протяженность разводящих сетей (в однотрубном исчислении), км</t>
  </si>
  <si>
    <t>протяженность магистральных сетей (в однотрубном исчислении), км</t>
  </si>
  <si>
    <t>Добавить систему теплоснобжения</t>
  </si>
  <si>
    <t>List_H</t>
  </si>
  <si>
    <t>List_M</t>
  </si>
  <si>
    <t>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</si>
  <si>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</si>
  <si>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</si>
  <si>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</si>
  <si>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</si>
  <si>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</si>
  <si>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</si>
  <si>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</si>
  <si>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</si>
  <si>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</si>
  <si>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</si>
  <si>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</si>
  <si>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</si>
  <si>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</si>
  <si>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</si>
  <si>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</si>
  <si>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</si>
  <si>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</si>
  <si>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</si>
  <si>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</si>
  <si>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</si>
  <si>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</si>
  <si>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</si>
  <si>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</si>
  <si>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</si>
  <si>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</si>
  <si>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</si>
  <si>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</si>
  <si>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</si>
  <si>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</si>
  <si>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</si>
  <si>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</si>
  <si>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</si>
  <si>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</si>
  <si>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</si>
  <si>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</si>
  <si>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</si>
  <si>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</si>
  <si>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</si>
  <si>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</si>
  <si>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</si>
  <si>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</si>
  <si>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</si>
  <si>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</si>
  <si>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</si>
  <si>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</si>
  <si>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</si>
  <si>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</si>
  <si>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</si>
  <si>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list_ed</t>
  </si>
  <si>
    <t>кВтч</t>
  </si>
  <si>
    <t>МВт</t>
  </si>
  <si>
    <t>list_url</t>
  </si>
  <si>
    <t>list_email</t>
  </si>
  <si>
    <t>ссылка на сайт</t>
  </si>
  <si>
    <t>адрес электронной почты</t>
  </si>
  <si>
    <t>отсутствует</t>
  </si>
  <si>
    <t>Номер</t>
  </si>
  <si>
    <t>Официальное печатное издание</t>
  </si>
  <si>
    <t>modfrmRezimChoose</t>
  </si>
  <si>
    <t>et_List05</t>
  </si>
  <si>
    <t>Сведения об изменении</t>
  </si>
  <si>
    <t>Режим налогообложения</t>
  </si>
  <si>
    <t>поддержание резервной тепловой мощности при отсутствии потребления тепловой энергии</t>
  </si>
  <si>
    <t>подключение к системе теплоснабжения</t>
  </si>
  <si>
    <t>сбыт тепловой энергии и теплоносителя</t>
  </si>
  <si>
    <t>передача тепловой энергии и теплоносителя</t>
  </si>
  <si>
    <t>производство теплоносителя</t>
  </si>
  <si>
    <t>производство тепловой энергии (мощности) не в режиме комбинированной выработки электрической и тепловой энергии источниками тепловой энергии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</si>
  <si>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менее 25 МВт</t>
  </si>
  <si>
    <t>производство тепловой энергии (мощности) в режиме комбинированной выработки электрической и тепловой энергии источниками тепловой энергии с установленной генерирующей мощностью производства электрической энергии 25 МВт и более</t>
  </si>
  <si>
    <t>Без дифференциации</t>
  </si>
  <si>
    <t>Вид тарифа
/list_of_tariff/</t>
  </si>
  <si>
    <t>mr_id</t>
  </si>
  <si>
    <t>Фамилия, имя и отчество руководителя регулируемой организации</t>
  </si>
  <si>
    <t>sys_id</t>
  </si>
  <si>
    <t>MR_LIST</t>
  </si>
  <si>
    <t>modfrmReestrObj</t>
  </si>
  <si>
    <t>Добавить режим работы</t>
  </si>
  <si>
    <t>et_List04_0</t>
  </si>
  <si>
    <t>Фамилия, имя, отчество руководителя</t>
  </si>
  <si>
    <t>ID_TARIFF_NAME</t>
  </si>
  <si>
    <t>VED_NAME</t>
  </si>
  <si>
    <t>Общая информация о регулируемой организации (ХВС)</t>
  </si>
  <si>
    <t>Применяется дифференциация тарифа централизованным системам холодного водоснабжения</t>
  </si>
  <si>
    <t>Фирменное наименование юридического лица (согласно уставу регулируемой организации)</t>
  </si>
  <si>
    <t>Официальный сайт регулируемой организации в сети «Интернет»</t>
  </si>
  <si>
    <t>Подключение (технологическое присоединение) к централизованной системе водоснабжения</t>
  </si>
  <si>
    <t>REESTR_VT</t>
  </si>
  <si>
    <t>REESTR_VED</t>
  </si>
  <si>
    <t>Вид регулируемой деятельности</t>
  </si>
  <si>
    <t/>
  </si>
  <si>
    <t>DATA_URL</t>
  </si>
  <si>
    <t>https://tariff.eias.ru/procwsxls/</t>
  </si>
  <si>
    <t>LINK_RANGE</t>
  </si>
  <si>
    <t>ID</t>
  </si>
  <si>
    <t>LINK_NAME</t>
  </si>
  <si>
    <t>Если в предложенном Вам списке необходимая организация, МР/МО отсутствуют, обновите реестры с помощью кнопок
В результате синхронизации с базой данных список организаций (МР/МО) будет заменён актуальным (механизм синхронизации требует подключения к сети Интернет и основан на использовании протокола HTTPS (TCP порт 443))</t>
  </si>
  <si>
    <t>Информация</t>
  </si>
  <si>
    <t>Параметры формы</t>
  </si>
  <si>
    <t>Наименование параметра</t>
  </si>
  <si>
    <t>Описание параметров формы</t>
  </si>
  <si>
    <t>Указывается наименование субъекта Российской Федерации</t>
  </si>
  <si>
    <t>Данные о регулируемой организации</t>
  </si>
  <si>
    <t>x</t>
  </si>
  <si>
    <r>
      <t>Форма 2.1.1 Общая информация о регулируемой организации</t>
    </r>
    <r>
      <rPr>
        <sz val="11"/>
        <color theme="1"/>
        <rFont val="Calibri"/>
        <family val="2"/>
        <charset val="204"/>
        <scheme val="minor"/>
      </rPr>
      <t>1</t>
    </r>
  </si>
  <si>
    <t>2.1</t>
  </si>
  <si>
    <t>2.2</t>
  </si>
  <si>
    <t>2.3</t>
  </si>
  <si>
    <t>2.4</t>
  </si>
  <si>
    <t>2.5</t>
  </si>
  <si>
    <t>фирменное наименование юридического лица</t>
  </si>
  <si>
    <t>код причины постановки на учет (КПП)</t>
  </si>
  <si>
    <t>идентификационный номер налогоплательщика (ИНН)</t>
  </si>
  <si>
    <t>основной государственный регистрационный номер (ОГРН)</t>
  </si>
  <si>
    <t>дата присвоения ОГРН</t>
  </si>
  <si>
    <t>2.6</t>
  </si>
  <si>
    <t>наименование органа, принявшего решение о регистрации, в соответствии со свидетельством о государственной регистрации в качестве юридического лица</t>
  </si>
  <si>
    <t>3.1</t>
  </si>
  <si>
    <t>фамилия, имя и отчество должностного лица</t>
  </si>
  <si>
    <t>фамилия должностного лица</t>
  </si>
  <si>
    <t>имя должностного лица</t>
  </si>
  <si>
    <t>отчество должностного лица</t>
  </si>
  <si>
    <t>должность</t>
  </si>
  <si>
    <t>контактный телефон</t>
  </si>
  <si>
    <t>3.2</t>
  </si>
  <si>
    <t>3.3</t>
  </si>
  <si>
    <t>3.4</t>
  </si>
  <si>
    <t>3.1.1</t>
  </si>
  <si>
    <t>3.1.2</t>
  </si>
  <si>
    <t>3.1.3</t>
  </si>
  <si>
    <t>фамилия руководителя</t>
  </si>
  <si>
    <t>имя руководителя</t>
  </si>
  <si>
    <t>отчество руководителя</t>
  </si>
  <si>
    <t>4.1</t>
  </si>
  <si>
    <t>4.2</t>
  </si>
  <si>
    <t>4.3</t>
  </si>
  <si>
    <t>Почтовый адрес органов управления регулируемой организации</t>
  </si>
  <si>
    <t>7.1</t>
  </si>
  <si>
    <t>Режим работы</t>
  </si>
  <si>
    <t>режим работы абонентских отделов</t>
  </si>
  <si>
    <t>режим работы сбытовых подразделений</t>
  </si>
  <si>
    <t>режим работы диспетчерских служб</t>
  </si>
  <si>
    <t>10.1</t>
  </si>
  <si>
    <t>Дата присвоения ОГРН указывается в виде «ДД.ММ.ГГГГ».</t>
  </si>
  <si>
    <t>Указывается имя руководителя регулируемой организации в соответствии с паспортными данными физического лица.</t>
  </si>
  <si>
    <t>Указывается фамилия руководителя регулируемой организации в соответствии с паспортными данными физического лица.</t>
  </si>
  <si>
    <t>Указывается основной государственный регистрационный номер юридического лица.</t>
  </si>
  <si>
    <t>Указывается код причины постановки на учет (при наличии).</t>
  </si>
  <si>
    <t>Указывается идентификационный номер налогоплательщика.</t>
  </si>
  <si>
    <t>Фирменное наименование юридического лица указывается согласно уставу регулируемой организации.</t>
  </si>
  <si>
    <t>Указывается наименование субъекта Российской Федерации.</t>
  </si>
  <si>
    <t>Контактные телефоны регулируемой организации</t>
  </si>
  <si>
    <t>Указывается адрес официального сайта регулируемой организации в сети «Интернет». В случае отсутствия официального сайта регулируемой организации в сети «Интернет» указывается «Отсутствует».</t>
  </si>
  <si>
    <t>Указывается режим работы регулируемой организации. В случае наличия нескольких режимов работы регулируемой организации, информация по каждому из них указывается в отдельной строке.</t>
  </si>
  <si>
    <t>Указывается режим работы абонентских отделов регулируемой организации. В случае наличия нескольких абонентских отделов и (или) режимов работы абонентских отделов, информация по каждому из них указывается в отдельной строке.</t>
  </si>
  <si>
    <t>Указывается режим работы сбытовых подразделений регулируемой организации. В случае наличия нескольких сбытовых подразделений и (или) режимов работы сбытовых подразделений, информация по каждому из них указывается в отдельной строке.</t>
  </si>
  <si>
    <t>Добавить контактный телефон</t>
  </si>
  <si>
    <t>Форма 2.1.2 Общая информация об объектах холодного водоснабжения регулируемой организации</t>
  </si>
  <si>
    <t>Наименование централизованной системы холодного водоснабжения</t>
  </si>
  <si>
    <t>Протяженность водопроводных сетей (в однотрубном исчислении), км</t>
  </si>
  <si>
    <t>Количество скважин, шт.</t>
  </si>
  <si>
    <t>Количество подкачивающих насосных станций, шт.</t>
  </si>
  <si>
    <t>В случае отсутствия доступа к сети «Интернет» на территории выбранного муниципального образования в колонке «Отсутствует доступ к сети «Интернет»» указывается «Да». 
В колонке «Ссылка на документ» указывается материал в виде ссылки на документ, подтверждающий отсутствие сети «Интернет» на территории выбранного муниципального образования, предварительно загруженный в хранилище данных ФГИС ЕИАС.
В случае отсутствия доступа к сети «Интернет» на территории нескольких муниципальных районов (муниципальных образований) информация по каждому из них указывается в отдельной строке.</t>
  </si>
  <si>
    <t>Отсутствует доступ к сети «Интернет»</t>
  </si>
  <si>
    <t>Ссылка на документ</t>
  </si>
  <si>
    <r>
      <t>Форма 1.0.1 Основные параметры раскрываемой информации</t>
    </r>
    <r>
      <rPr>
        <sz val="11"/>
        <color theme="1"/>
        <rFont val="Calibri"/>
        <family val="2"/>
        <charset val="204"/>
        <scheme val="minor"/>
      </rPr>
      <t xml:space="preserve"> 1</t>
    </r>
  </si>
  <si>
    <t>Дата заполнения/внесения изменений</t>
  </si>
  <si>
    <t>Указывается календарная дата первичного заполнения или внесения изменений в форму в виде «ДД.ММ.ГГГГ».</t>
  </si>
  <si>
    <t>Наименование централизованной системы коммунальной инфраструктуры</t>
  </si>
  <si>
    <t>Наименование регулируемого вида деятельности</t>
  </si>
  <si>
    <t>Территория оказания услуги по регулируемому виду деятельности</t>
  </si>
  <si>
    <t>муниципальный район</t>
  </si>
  <si>
    <t>Указывается наименование муниципального района, на территории которого организация оказывает услуги по регулируемому виду деятельности.</t>
  </si>
  <si>
    <t>муниципальное образование</t>
  </si>
  <si>
    <t>Добавить территорию</t>
  </si>
  <si>
    <r>
      <t xml:space="preserve">  </t>
    </r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Информация по данной форме публикуется при раскрытии информации по каждой из форм.</t>
    </r>
  </si>
  <si>
    <t>Форма публикации</t>
  </si>
  <si>
    <t>Дата выпуска</t>
  </si>
  <si>
    <t>В колонке «Дата выпуска» дата выпуска печатного издания указывается в виде «ДД.ММ.ГГГГ».
В колонке «Ссылка на документ» указывается ссылка на отсканированную копию печатного издания, предварительно загруженную в хранилище федеральной государственной информационной системы «Единая информационно-аналитическая система «Федеральный орган регулирования - региональные органы регулирования - субъекты регулирования» (далее – ФГИС ЕИАС), с опубликованной информацией.
В случае публикации информации в нескольких печатных изданиях информация по каждому из них указывается в отдельной строке.</t>
  </si>
  <si>
    <t>Добавить строку</t>
  </si>
  <si>
    <t>Сведения об изменениях в первоначально опубликованной информации*</t>
  </si>
  <si>
    <t>Почтовый адрес регулируемой организации</t>
  </si>
  <si>
    <t>Отсутствует Интернет в границах территории МО, где организация осуществляет регулируемые виды деятельности</t>
  </si>
  <si>
    <t>Дата предоставления информации</t>
  </si>
  <si>
    <t>Тип отчета</t>
  </si>
  <si>
    <t>первичное раскрытие информации</t>
  </si>
  <si>
    <t>Наименование организации</t>
  </si>
  <si>
    <t>Добавить централизованную систему</t>
  </si>
  <si>
    <t>Форма 2.1.1</t>
  </si>
  <si>
    <t>modCheckCyan</t>
  </si>
  <si>
    <t>Форма 2.1.2</t>
  </si>
  <si>
    <t>Форма 2.1.3</t>
  </si>
  <si>
    <t>Форма 1.0.1</t>
  </si>
  <si>
    <t>Форма 1.0.2</t>
  </si>
  <si>
    <t>modServiceModule</t>
  </si>
  <si>
    <t>REESTR_MO_FILTER</t>
  </si>
  <si>
    <t>modList07</t>
  </si>
  <si>
    <t>et_List07</t>
  </si>
  <si>
    <t>* Лист заполняется в случае, если на Титульном листе в поле "Тип отчета" выбрано значение «корректировка раскрытой ранее информации».</t>
  </si>
  <si>
    <t>et_List05(_1,_2,_3,_4)</t>
  </si>
  <si>
    <t>режим работы регулируемой организации</t>
  </si>
  <si>
    <t>10.2</t>
  </si>
  <si>
    <t>10.3</t>
  </si>
  <si>
    <t>10.4</t>
  </si>
  <si>
    <t>Указывается наименование вида регулируемой деятельности.</t>
  </si>
  <si>
    <t>Перечень форм
(kind_of_forms)</t>
  </si>
  <si>
    <t>Основные параметры раскрываемой информации</t>
  </si>
  <si>
    <t>Общая информация о регулируемой организации</t>
  </si>
  <si>
    <t>Общая информация об объектах холодного водоснабжения регулируемой организации</t>
  </si>
  <si>
    <t>Информация об отсутствии сети «Интернет»</t>
  </si>
  <si>
    <t>флаг используемости ЦС</t>
  </si>
  <si>
    <t>флаг используемости ВД</t>
  </si>
  <si>
    <t>копия цс</t>
  </si>
  <si>
    <t>копия вд</t>
  </si>
  <si>
    <t>копия мр</t>
  </si>
  <si>
    <t>копия мо</t>
  </si>
  <si>
    <t>ВД с листа Форма 2.1.2
(kind_of_VD_on_sheet)</t>
  </si>
  <si>
    <t>список ЦС с листа Форма 2.1.2
(kind_of_CS_on_sheet)</t>
  </si>
  <si>
    <t>et_List05_withDIff</t>
  </si>
  <si>
    <t>et_List05_withOutDIff</t>
  </si>
  <si>
    <t>флаг пункта</t>
  </si>
  <si>
    <t>cs</t>
  </si>
  <si>
    <t>vd</t>
  </si>
  <si>
    <t>mr</t>
  </si>
  <si>
    <t>mo</t>
  </si>
  <si>
    <t>список ЦС с листа Форма 1.0.1 с учетом использованных из общего списка
(kind_of_CS_on_sheet_filter)</t>
  </si>
  <si>
    <t>ВД с листа Форма 1.0.1 с учетом использованных из общего списка
(kind_of_VD_on_sheet_filter)</t>
  </si>
  <si>
    <t>0</t>
  </si>
  <si>
    <t>копия октмо</t>
  </si>
  <si>
    <t>Дата последнего обновления реестра МР/МО:_x000D_
25.09.2018 14:23:28</t>
  </si>
  <si>
    <t>Обратиться за помощью в службу технической поддержки</t>
  </si>
  <si>
    <t>Инструкция по загрузке сопроводительных материалов</t>
  </si>
  <si>
    <t>Инструкция по работе с отчетной формой</t>
  </si>
  <si>
    <t xml:space="preserve"> - с выбором значений по двойному клику</t>
  </si>
  <si>
    <t>modList05</t>
  </si>
  <si>
    <t>modHTTP</t>
  </si>
  <si>
    <t>Ответственный за заполнение формы</t>
  </si>
  <si>
    <t>Фамилия, имя, отчество</t>
  </si>
  <si>
    <t>Должность</t>
  </si>
  <si>
    <t>Контактный телефон</t>
  </si>
  <si>
    <t>E-mail</t>
  </si>
  <si>
    <t>• На рабочем месте должен быть установлен MS Office 2007 SP3, 2010, 2013, 2016 с полной версией MS Excel
• Макросы во время работы должны быть включены (!)
• Для корректной работы отчёта требуется выбрать низкий уровень безопасности
(В меню MS Excel 2007/2010/2013/2016: Параметры Excel | Центр управления безопасностью | Параметры центра управления безопасностью | Параметры макросов | Включить все макросы | ОК)
• Если Вы работаете в табличном процессоре MS Excel 2007 и выше, то можете использовать для работы формат XLSB (Двоичная книга Excel). При работе в формате XLSB заметно быстрее происходит сохранение файла, а также уменьшается размер по сравнению с форматами XLS и XLSM
• Не рекомендуется снимать защиту с листов и каким-либо образом модифицировать защищаемые формулы и расчётные поля, в противном случае, отчёт будет отклонён системой
• При сохранении не следует выбирать формат XLSX (Книга Excel), так как в указанном формате макросы, необходимые для работы отчёта, безвозвратно удаляются</t>
  </si>
  <si>
    <t>г.Севастополь</t>
  </si>
  <si>
    <t>Республика Крым</t>
  </si>
  <si>
    <t>Холодное водоснабжение. Питьевая вода</t>
  </si>
  <si>
    <t>Холодное водоснабжение. Техническая вода</t>
  </si>
  <si>
    <t>Холодное водоснабжение. Подвозная вода</t>
  </si>
  <si>
    <t>Транспортировка. Питьевая вода</t>
  </si>
  <si>
    <t>Транспортировка. Техническая вода</t>
  </si>
  <si>
    <t>Транспортировка. Подвозная вода</t>
  </si>
  <si>
    <t>4189678</t>
  </si>
  <si>
    <t>https://portal.eias.ru/Portal/DownloadPage.aspx?type=12&amp;guid=????????-????-????-????-????????????</t>
  </si>
  <si>
    <t>ALL</t>
  </si>
  <si>
    <t>https://eias.fstrf.ru/disclo/get_file?p_guid=????????-????-????-????-????????????</t>
  </si>
  <si>
    <t>Субъект Российской Федерации</t>
  </si>
  <si>
    <t>Данные должностного лица, ответственного за размещение данных</t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</si>
  <si>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 В случае если регулируемая организация осуществляет несколько видов деятельности в сфере холодного водоснабжения, информация о которых подлежит раскрытию в соответствии со Стандартами раскрытия информации в сфере водоснабжения и водоотведения, утвержденными постановлением Правительства Российской Федерации от 17.01.2013 № 6, информация по каждому виду деятельности раскрывается отдельно.
В случае если регулируемыми организациями оказываются услуги по холодному водоснабжению по нескольким технологически не связанным между собой централизованным системам холодного водоснабжения, и если в отношении указанных систем устанавливаются различные тарифы в сфере холодного водоснабжения, то информация раскрывается отдельно по каждой централизованной системе холодного водоснабжения.</t>
    </r>
  </si>
  <si>
    <t>Указывается фамилия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</si>
  <si>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имя должностного лица регулируемой организации, ответственного за размещение данных, в соответствии с паспортными данными физического лица.</t>
  </si>
  <si>
    <t>Указывается отчество должностного лица регулируемой организации, ответственного за размещение данных, в соответствии с паспортными данными физического лица (при наличии).</t>
  </si>
  <si>
    <t>Указывается отчество руководителя регулируемой организации в соответствии с паспортными данными физического лица (при наличии).</t>
  </si>
  <si>
    <t>Адрес местонахождения органов управления регулируемой организации</t>
  </si>
  <si>
    <t>Указывается наименование субъекта Российской Федерации, муниципального района, города, иного населенного пункта, улицы, номер дома, при необходимости указывается корпус, строение, литера или дополнительная территория.
Данные указываются согласно наименованиям адресных объектов в ФИАС.</t>
  </si>
  <si>
    <t>Указывается номер контактного телефона регулируемой организации.
В случае наличия нескольких номеров телефонов, информация по каждому из них указывается в отдельной строке.</t>
  </si>
  <si>
    <t>Указывается режим работы диспетчерских служб регулируемой организации. В случае наличия нескольких диспетчерских служб и (или) режимов работы диспетчерских служб, информация по каждому из них указывается в отдельной строке.
В случае наличия дополнительных режимов работы регулируемой организации (подразделений регулируемой организации) информация по каждому из них указывается в отдельной строке.</t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</si>
  <si>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Указывается информация по муниципальным районам и муниципальным образованиям, на территории которых регулируемая организация осуществляет регулируемый вид деятельности в сфере холодного водоснабжения.</t>
    </r>
  </si>
  <si>
    <r>
      <t>Форма 2.1.3 Информация об отсутствии сети «Интернет»</t>
    </r>
    <r>
      <rPr>
        <sz val="11"/>
        <color theme="1"/>
        <rFont val="Calibri"/>
        <family val="2"/>
        <charset val="204"/>
        <scheme val="minor"/>
      </rPr>
      <t>1</t>
    </r>
  </si>
  <si>
    <t>Указывается наименование централизованной системы холодного водоснабжения/горячего водоснабжения/водоотведения/теплоснабжения, к которой относится размещаемая информация.
В случае наличия нескольких централизованных систем коммунальной инфраструктуры, информация по каждой из них указывается в отдельной строке.</t>
  </si>
  <si>
    <t>Указывается наименование и код муниципального района, муниципального образования в соответствии с Общероссийским классификатором территорий муниципальных образований (далее - ОКТМО), входящего в муниципальный район, на территории которого организация оказывает услуги по регулируемому виду деятельности.
В случае оказания услуг по регулируемому виду деятельности на территории нескольких муниципальных районов (муниципальных образований) данные по каждому их них указываются в отдельной строке.</t>
  </si>
  <si>
    <r>
      <t xml:space="preserve">Форма 1.0.2 Информация о публикации в печатных изданиях </t>
    </r>
    <r>
      <rPr>
        <sz val="11"/>
        <color theme="1"/>
        <rFont val="Calibri"/>
        <family val="2"/>
        <charset val="204"/>
        <scheme val="minor"/>
      </rPr>
      <t>1</t>
    </r>
  </si>
  <si>
    <r>
      <rPr>
        <sz val="11"/>
        <color theme="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Размещается информация по каждой из форм раскрытия, данные в которой относятся к муниципальному образованию, в котором отсутствует доступ в сеть «Интернет».</t>
    </r>
  </si>
  <si>
    <t>изменения в раскрытой ранее информации</t>
  </si>
  <si>
    <t>Проверка доступных обновлений...</t>
  </si>
  <si>
    <t>Доступно обновление до версии 1.0.1</t>
  </si>
  <si>
    <t>Описание изменений: Версия 1.0.1
1. Корректировка ограничений значений протяженности сетей на листе 'Форма 2.1.2'</t>
  </si>
  <si>
    <t>Размер файла обновления: 298496 байт</t>
  </si>
  <si>
    <t>Обновление отменено пользователем</t>
  </si>
  <si>
    <t>Предупреждение</t>
  </si>
  <si>
    <t>Подготовка к обновлению...</t>
  </si>
  <si>
    <t>Сохранение файла резервной копии: C:\Users\admin\Desktop\1.BKP.xlsb</t>
  </si>
  <si>
    <t>Резервная копия создана: C:\Users\admin\Desktop\1.BKP.xlsb</t>
  </si>
  <si>
    <t>Создание книги для установки обновлений...</t>
  </si>
  <si>
    <t>Файл обновления загружен: C:\Users\admin\Desktop\UPDATE.FAS.JKH.OPEN.INFO.ORG.HVS.TO.1.0.1.56.xls</t>
  </si>
  <si>
    <t>Значения протяженности сетей, количества скважин, количества подкачивающих насосных станций указываются в виде неотрицательных чисел.
В случае отсутствия водопроводных сетей, скважин, подкачивающих станций в соответствующей колонке указывается значение 0.
В случае осуществления регулируемых видов деятельности в нескольких централизованных системах холодного водоснабжения информация по каждой из них указывается в отдельной строке.</t>
  </si>
  <si>
    <t>Обновление завершилось удачно! Шаблон FAS.JKH.OPEN.INFO.ORG.HVS.xlsb сохранен под именем 'FAS.JKH.OPEN.INFO.ORG.HVS(v1.0.1).xlsb'</t>
  </si>
  <si>
    <t>Нет доступных обновлений для шаблона с кодом FAS.JKH.OPEN.INFO.ORG.HVS!</t>
  </si>
  <si>
    <t>05.12.2022</t>
  </si>
  <si>
    <t>REGION_ID</t>
  </si>
  <si>
    <t>REGION_NAME</t>
  </si>
  <si>
    <t>RST_ORG_ID</t>
  </si>
  <si>
    <t>ORG_NAME</t>
  </si>
  <si>
    <t>INN_NAME</t>
  </si>
  <si>
    <t>KPP_NAME</t>
  </si>
  <si>
    <t>ORG_START_DATE</t>
  </si>
  <si>
    <t>ORG_END_DATE</t>
  </si>
  <si>
    <t>2588</t>
  </si>
  <si>
    <t>30373171</t>
  </si>
  <si>
    <t>АО "АИП-Фосфаты"</t>
  </si>
  <si>
    <t>3233010279</t>
  </si>
  <si>
    <t>325701001</t>
  </si>
  <si>
    <t>01-03-2001 00:00:00</t>
  </si>
  <si>
    <t>31-12-2018 00:00:00</t>
  </si>
  <si>
    <t>27718861</t>
  </si>
  <si>
    <t>АО "БХЗ им. 50-летия СССР"</t>
  </si>
  <si>
    <t>3255517496</t>
  </si>
  <si>
    <t>325501001</t>
  </si>
  <si>
    <t>09-12-2011 00:00:00</t>
  </si>
  <si>
    <t>31240544</t>
  </si>
  <si>
    <t>АО "Брянскавтодор" Почепский ДРСУч</t>
  </si>
  <si>
    <t>3250510627</t>
  </si>
  <si>
    <t>325243001</t>
  </si>
  <si>
    <t>26544144</t>
  </si>
  <si>
    <t>АО "Брянскагроздравница"</t>
  </si>
  <si>
    <t>3234032959</t>
  </si>
  <si>
    <t>324101001</t>
  </si>
  <si>
    <t>23-05-2014 00:00:00</t>
  </si>
  <si>
    <t>31-12-2019 00:00:00</t>
  </si>
  <si>
    <t>26456392</t>
  </si>
  <si>
    <t>АО "Брянский Автомобильный Завод"</t>
  </si>
  <si>
    <t>3255502838</t>
  </si>
  <si>
    <t>26510197</t>
  </si>
  <si>
    <t>АО "Брянский завод силикатного кирпича"</t>
  </si>
  <si>
    <t>3232033234</t>
  </si>
  <si>
    <t>12-07-2001 00:00:00</t>
  </si>
  <si>
    <t>30899972</t>
  </si>
  <si>
    <t>АО "Брянский химический завод имени 50-летия СССР"</t>
  </si>
  <si>
    <t>324501001</t>
  </si>
  <si>
    <t>26355786</t>
  </si>
  <si>
    <t>АО "Брянский электромеханический завод"</t>
  </si>
  <si>
    <t>3255517577</t>
  </si>
  <si>
    <t>15-12-2011 00:00:00</t>
  </si>
  <si>
    <t>30372416</t>
  </si>
  <si>
    <t>АО "ГУ ЖКХ"</t>
  </si>
  <si>
    <t>5116000922</t>
  </si>
  <si>
    <t>695243001</t>
  </si>
  <si>
    <t>30806679</t>
  </si>
  <si>
    <t>695245001</t>
  </si>
  <si>
    <t>26355769</t>
  </si>
  <si>
    <t>АО "Карачевский завод Электродеталь"</t>
  </si>
  <si>
    <t>3254511340</t>
  </si>
  <si>
    <t>19-07-2011 00:00:00</t>
  </si>
  <si>
    <t>28061931</t>
  </si>
  <si>
    <t>АО "МАБ"</t>
  </si>
  <si>
    <t>3245501698</t>
  </si>
  <si>
    <t>27-05-2008 00:00:00</t>
  </si>
  <si>
    <t>27675898</t>
  </si>
  <si>
    <t>АО "Термотрон-Завод"</t>
  </si>
  <si>
    <t>3233010110</t>
  </si>
  <si>
    <t>16-07-2002 00:00:00</t>
  </si>
  <si>
    <t>20-12-2020 00:00:00</t>
  </si>
  <si>
    <t>28451411</t>
  </si>
  <si>
    <t>АО "Транснефть - Дружба"</t>
  </si>
  <si>
    <t>3235002178</t>
  </si>
  <si>
    <t>26355790</t>
  </si>
  <si>
    <t>АО "УК "Брянский машиностороительный завод"</t>
  </si>
  <si>
    <t>3232035432</t>
  </si>
  <si>
    <t>12-08-2002 00:00:00</t>
  </si>
  <si>
    <t>28468093</t>
  </si>
  <si>
    <t>АО "Унечский водоканал"</t>
  </si>
  <si>
    <t>3253501733</t>
  </si>
  <si>
    <t>325301001</t>
  </si>
  <si>
    <t>16-04-2013 00:00:00</t>
  </si>
  <si>
    <t>30916756</t>
  </si>
  <si>
    <t>АО "Учхоз "Кокино"</t>
  </si>
  <si>
    <t>3245508453</t>
  </si>
  <si>
    <t>16-01-2012 00:00:00</t>
  </si>
  <si>
    <t>26811251</t>
  </si>
  <si>
    <t>АО "Юго-Запад транснефтепродукт"</t>
  </si>
  <si>
    <t>6317026217</t>
  </si>
  <si>
    <t>631105001</t>
  </si>
  <si>
    <t>27780580</t>
  </si>
  <si>
    <t>Администрация Каменского сельского поселения</t>
  </si>
  <si>
    <t>3253001530</t>
  </si>
  <si>
    <t>01-05-2015 00:00:00</t>
  </si>
  <si>
    <t>26539923</t>
  </si>
  <si>
    <t>Администрация Лопазненского поселения</t>
  </si>
  <si>
    <t>3253001681</t>
  </si>
  <si>
    <t>26652310</t>
  </si>
  <si>
    <t>Алтуховская поселковая администрация Навлинского района</t>
  </si>
  <si>
    <t>3249000974</t>
  </si>
  <si>
    <t>324901001</t>
  </si>
  <si>
    <t>26551110</t>
  </si>
  <si>
    <t>Бошинская сельская администрация</t>
  </si>
  <si>
    <t>3254003956</t>
  </si>
  <si>
    <t>325401001</t>
  </si>
  <si>
    <t>27507758</t>
  </si>
  <si>
    <t>Брахловская с/а</t>
  </si>
  <si>
    <t>3241002698</t>
  </si>
  <si>
    <t>26360959</t>
  </si>
  <si>
    <t>Брянская дистанция гражданских сооружений, водоснабжения и водоотведения Брянского отделения Московской железной дороги</t>
  </si>
  <si>
    <t>7708013480</t>
  </si>
  <si>
    <t>770801001</t>
  </si>
  <si>
    <t>13-11-2010 00:00:00</t>
  </si>
  <si>
    <t>27566667</t>
  </si>
  <si>
    <t>Веребская сельская администрация Брасовского района</t>
  </si>
  <si>
    <t>3249001061</t>
  </si>
  <si>
    <t>26652314</t>
  </si>
  <si>
    <t>Вздруженская сельская администрация Навлинского района</t>
  </si>
  <si>
    <t>3249000967</t>
  </si>
  <si>
    <t>02-06-2020 00:00:00</t>
  </si>
  <si>
    <t>27755727</t>
  </si>
  <si>
    <t>Воробейнская сельская администрация</t>
  </si>
  <si>
    <t>3245002177</t>
  </si>
  <si>
    <t>27566684</t>
  </si>
  <si>
    <t>Вороновологская сельская администрация Брасовского района</t>
  </si>
  <si>
    <t>3249001255</t>
  </si>
  <si>
    <t>27685865</t>
  </si>
  <si>
    <t>Вышковская сельская администрация</t>
  </si>
  <si>
    <t>3241002659</t>
  </si>
  <si>
    <t>30385284</t>
  </si>
  <si>
    <t>ГБСУСОН "Трубчевский психоневрологический интернат"</t>
  </si>
  <si>
    <t>3230002745</t>
  </si>
  <si>
    <t>323001001</t>
  </si>
  <si>
    <t>11-12-2002 00:00:00</t>
  </si>
  <si>
    <t>26649380</t>
  </si>
  <si>
    <t>ГУП "Брянсккоммунэнерго"</t>
  </si>
  <si>
    <t>3250054100</t>
  </si>
  <si>
    <t>01-04-2004 00:00:00</t>
  </si>
  <si>
    <t>28468051</t>
  </si>
  <si>
    <t>Государственное автономное учреждение здравоохранения  Санаторий "Домашово" для детей с родителями"</t>
  </si>
  <si>
    <t>3245507273</t>
  </si>
  <si>
    <t>26652288</t>
  </si>
  <si>
    <t>Денисковичская сельская администрация Злынковского района</t>
  </si>
  <si>
    <t>3241002994</t>
  </si>
  <si>
    <t>27566697</t>
  </si>
  <si>
    <t>Добриковская сельская администрация Брасовского района</t>
  </si>
  <si>
    <t>3249001199</t>
  </si>
  <si>
    <t>26652342</t>
  </si>
  <si>
    <t>Доброводская сельская администрация Севского района</t>
  </si>
  <si>
    <t>3249001368</t>
  </si>
  <si>
    <t>26558018</t>
  </si>
  <si>
    <t>Домашовская сельская администрация</t>
  </si>
  <si>
    <t>3245002441</t>
  </si>
  <si>
    <t>26355847</t>
  </si>
  <si>
    <t>Дроновская сельская администрация</t>
  </si>
  <si>
    <t>3254003924</t>
  </si>
  <si>
    <t>27507782</t>
  </si>
  <si>
    <t>Дубровская с/а</t>
  </si>
  <si>
    <t>3249001343</t>
  </si>
  <si>
    <t>26545098</t>
  </si>
  <si>
    <t>Журиничская сельская администрация</t>
  </si>
  <si>
    <t>3245002434</t>
  </si>
  <si>
    <t>28070124</t>
  </si>
  <si>
    <t>ЗАО ""ПО "ИРМАШ"</t>
  </si>
  <si>
    <t>3250525856</t>
  </si>
  <si>
    <t>28903610</t>
  </si>
  <si>
    <t>ЗАО "Брянский химический завод им. А.И. Поддубного"</t>
  </si>
  <si>
    <t>3235017784</t>
  </si>
  <si>
    <t>323501001</t>
  </si>
  <si>
    <t>31-12-2016 00:00:00</t>
  </si>
  <si>
    <t>26355772</t>
  </si>
  <si>
    <t>ЗАО "Клинцовская ПМК - 45"</t>
  </si>
  <si>
    <t>3217002200</t>
  </si>
  <si>
    <t>321701001</t>
  </si>
  <si>
    <t>27622715</t>
  </si>
  <si>
    <t>ЗАО "Клинцовский силикатный завод"</t>
  </si>
  <si>
    <t>3217003193</t>
  </si>
  <si>
    <t>26355797</t>
  </si>
  <si>
    <t>ЗАО "Паросиловое хозяйство"</t>
  </si>
  <si>
    <t>3233006522</t>
  </si>
  <si>
    <t>28798048</t>
  </si>
  <si>
    <t>ЗАО "Старобобовичская ПМК", Новозыбковский район</t>
  </si>
  <si>
    <t>3222001890</t>
  </si>
  <si>
    <t>322201001</t>
  </si>
  <si>
    <t>28489891</t>
  </si>
  <si>
    <t>ИП Алиев А. А. Оглы</t>
  </si>
  <si>
    <t>771565037838</t>
  </si>
  <si>
    <t>13-01-2005 00:00:00</t>
  </si>
  <si>
    <t>21-12-2020 00:00:00</t>
  </si>
  <si>
    <t>28468035</t>
  </si>
  <si>
    <t>ИП Такварова Оксана Ивановна</t>
  </si>
  <si>
    <t>323408145390</t>
  </si>
  <si>
    <t>23-04-2004 00:00:00</t>
  </si>
  <si>
    <t>27507762</t>
  </si>
  <si>
    <t>Истопская с/а</t>
  </si>
  <si>
    <t>3241002803</t>
  </si>
  <si>
    <t>27507766</t>
  </si>
  <si>
    <t>Каменскохуторская с/а</t>
  </si>
  <si>
    <t>3241002539</t>
  </si>
  <si>
    <t>27566795</t>
  </si>
  <si>
    <t>Кирилловская с/администрация Климовский район</t>
  </si>
  <si>
    <t>3241002634</t>
  </si>
  <si>
    <t>26652316</t>
  </si>
  <si>
    <t>Клюковенская сельская администрация Навлинского района</t>
  </si>
  <si>
    <t>3249001128</t>
  </si>
  <si>
    <t>16-06-2020 00:00:00</t>
  </si>
  <si>
    <t>26652366</t>
  </si>
  <si>
    <t>Колхоз "Прогресс"</t>
  </si>
  <si>
    <t>3217001140</t>
  </si>
  <si>
    <t>26-11-2002 00:00:00</t>
  </si>
  <si>
    <t>27507737</t>
  </si>
  <si>
    <t>Колхоз им. Ленина</t>
  </si>
  <si>
    <t>3227000057</t>
  </si>
  <si>
    <t>322701001</t>
  </si>
  <si>
    <t>27762415</t>
  </si>
  <si>
    <t>Колхоз им.Правды Запольскохалевичского поселения Стародубского района</t>
  </si>
  <si>
    <t>3227000441</t>
  </si>
  <si>
    <t>26652344</t>
  </si>
  <si>
    <t>Косицкая сельская администрация Севского района</t>
  </si>
  <si>
    <t>3249001495</t>
  </si>
  <si>
    <t>27507787</t>
  </si>
  <si>
    <t>Крупецкая с/а</t>
  </si>
  <si>
    <t>3249001008</t>
  </si>
  <si>
    <t>26652306</t>
  </si>
  <si>
    <t>Лопандинская сельская админиятрация Комаричского района</t>
  </si>
  <si>
    <t>3249001576</t>
  </si>
  <si>
    <t>28983159</t>
  </si>
  <si>
    <t>МКП "АЖКХ"</t>
  </si>
  <si>
    <t>3245006573</t>
  </si>
  <si>
    <t>27-02-2015 00:00:00</t>
  </si>
  <si>
    <t>26652296</t>
  </si>
  <si>
    <t>МКП "Акуличский коммунальщик", Клетнянский район</t>
  </si>
  <si>
    <t>3243004186</t>
  </si>
  <si>
    <t>324301001</t>
  </si>
  <si>
    <t>12-08-2019 00:00:00</t>
  </si>
  <si>
    <t>26355844</t>
  </si>
  <si>
    <t>МКП "Бакланское ЖКХ"</t>
  </si>
  <si>
    <t>3252004111</t>
  </si>
  <si>
    <t>325201001</t>
  </si>
  <si>
    <t>02-12-2020 00:00:00</t>
  </si>
  <si>
    <t>26371721</t>
  </si>
  <si>
    <t>МКП "Бельковский коммунальщик"</t>
  </si>
  <si>
    <t>3252004915</t>
  </si>
  <si>
    <t>08-08-2007 00:00:00</t>
  </si>
  <si>
    <t>25-06-2020 00:00:00</t>
  </si>
  <si>
    <t>27566767</t>
  </si>
  <si>
    <t>МКП "ВКЖКХ п. Бытошь"</t>
  </si>
  <si>
    <t>3202506317</t>
  </si>
  <si>
    <t>29-08-2011 00:00:00</t>
  </si>
  <si>
    <t>27773977</t>
  </si>
  <si>
    <t>МКП "Валуецкий коммунальщик"</t>
  </si>
  <si>
    <t>3252501145</t>
  </si>
  <si>
    <t>18-01-2012 00:00:00</t>
  </si>
  <si>
    <t>02-10-2020 00:00:00</t>
  </si>
  <si>
    <t>26544097</t>
  </si>
  <si>
    <t>МКП "Великотопальский коммунальщик"</t>
  </si>
  <si>
    <t>3241009510</t>
  </si>
  <si>
    <t>17-02-2017 00:00:00</t>
  </si>
  <si>
    <t>28877981</t>
  </si>
  <si>
    <t>МКП "Веребский водоканал"</t>
  </si>
  <si>
    <t>3245512234</t>
  </si>
  <si>
    <t>03-12-2021 00:00:00</t>
  </si>
  <si>
    <t>30904403</t>
  </si>
  <si>
    <t>МКП "Витовка"</t>
  </si>
  <si>
    <t>3252002636</t>
  </si>
  <si>
    <t>12-04-2006 00:00:00</t>
  </si>
  <si>
    <t>26652370</t>
  </si>
  <si>
    <t>МКП "Волна"</t>
  </si>
  <si>
    <t>3252007994</t>
  </si>
  <si>
    <t>24-03-2010 00:00:00</t>
  </si>
  <si>
    <t>18-10-2018 00:00:00</t>
  </si>
  <si>
    <t>26652376</t>
  </si>
  <si>
    <t>МКП "Десна"</t>
  </si>
  <si>
    <t>3245506150</t>
  </si>
  <si>
    <t>21-07-2010 00:00:00</t>
  </si>
  <si>
    <t>26371717</t>
  </si>
  <si>
    <t>МКП "Дмитровский коммунальщик"</t>
  </si>
  <si>
    <t>3252003284</t>
  </si>
  <si>
    <t>16-06-2006 00:00:00</t>
  </si>
  <si>
    <t>21-07-2021 00:00:00</t>
  </si>
  <si>
    <t>28465552</t>
  </si>
  <si>
    <t>МКП "Добриковский коммунальщик"</t>
  </si>
  <si>
    <t>3245512322</t>
  </si>
  <si>
    <t>16-08-2013 00:00:00</t>
  </si>
  <si>
    <t>15-12-2017 00:00:00</t>
  </si>
  <si>
    <t>26371719</t>
  </si>
  <si>
    <t>МКП "Доманичское ЖКХ"</t>
  </si>
  <si>
    <t>3252004707</t>
  </si>
  <si>
    <t>29-05-2007 00:00:00</t>
  </si>
  <si>
    <t>28877975</t>
  </si>
  <si>
    <t>МКП "Дубровский жилкомсервис"</t>
  </si>
  <si>
    <t>26539888</t>
  </si>
  <si>
    <t>МКП "Зори"</t>
  </si>
  <si>
    <t>3245503198</t>
  </si>
  <si>
    <t>20-03-2009 00:00:00</t>
  </si>
  <si>
    <t>23-11-2018 00:00:00</t>
  </si>
  <si>
    <t>31091095</t>
  </si>
  <si>
    <t>МКП "Коммунальщик"</t>
  </si>
  <si>
    <t>3241001623</t>
  </si>
  <si>
    <t>21-06-2005 00:00:00</t>
  </si>
  <si>
    <t>28465701</t>
  </si>
  <si>
    <t>МКП "Коммунальщик" Крупецкого сельского поселения</t>
  </si>
  <si>
    <t>3245512227</t>
  </si>
  <si>
    <t>08-08-2013 00:00:00</t>
  </si>
  <si>
    <t>27622678</t>
  </si>
  <si>
    <t>МКП "Краснорогский луч"</t>
  </si>
  <si>
    <t>3252002467</t>
  </si>
  <si>
    <t>09-03-2006 00:00:00</t>
  </si>
  <si>
    <t>26371720</t>
  </si>
  <si>
    <t>МКП "Московский коммунальщик"</t>
  </si>
  <si>
    <t>3252004746</t>
  </si>
  <si>
    <t>04-06-2007 00:00:00</t>
  </si>
  <si>
    <t>06-03-2019 00:00:00</t>
  </si>
  <si>
    <t>26652300</t>
  </si>
  <si>
    <t>МКП "Мужиновское", Клетнянский район</t>
  </si>
  <si>
    <t>3243004179</t>
  </si>
  <si>
    <t>15-12-2008 00:00:00</t>
  </si>
  <si>
    <t>15-06-2018 00:00:00</t>
  </si>
  <si>
    <t>26371710</t>
  </si>
  <si>
    <t>МКП "Первомайский коммунальщик"</t>
  </si>
  <si>
    <t>3252002643</t>
  </si>
  <si>
    <t>18-09-2019 00:00:00</t>
  </si>
  <si>
    <t>26371714</t>
  </si>
  <si>
    <t>МКП "Польниковский коммунальщик"</t>
  </si>
  <si>
    <t>3252003125</t>
  </si>
  <si>
    <t>01-06-2006 00:00:00</t>
  </si>
  <si>
    <t>06-10-2022 00:00:00</t>
  </si>
  <si>
    <t>26652318</t>
  </si>
  <si>
    <t>МКП "Пролысовский коммунальщик", Навлинский район</t>
  </si>
  <si>
    <t>3249004626</t>
  </si>
  <si>
    <t>14-05-2018 00:00:00</t>
  </si>
  <si>
    <t>26371707</t>
  </si>
  <si>
    <t>МКП "Рагозинский коммунальщик"</t>
  </si>
  <si>
    <t>3252002393</t>
  </si>
  <si>
    <t>21-02-2006 00:00:00</t>
  </si>
  <si>
    <t>11-12-2019 00:00:00</t>
  </si>
  <si>
    <t>28465193</t>
  </si>
  <si>
    <t>МКП "Рамасухский коммунальщик"</t>
  </si>
  <si>
    <t>3252500800</t>
  </si>
  <si>
    <t>18-05-2011 00:00:00</t>
  </si>
  <si>
    <t>28129132</t>
  </si>
  <si>
    <t>МКП "Рассвет"</t>
  </si>
  <si>
    <t>3245503261</t>
  </si>
  <si>
    <t>30-03-2009 00:00:00</t>
  </si>
  <si>
    <t>14-11-2018 00:00:00</t>
  </si>
  <si>
    <t>28129125</t>
  </si>
  <si>
    <t>3245503247</t>
  </si>
  <si>
    <t>10-12-2021 00:00:00</t>
  </si>
  <si>
    <t>26652320</t>
  </si>
  <si>
    <t>МКП "Ревенский коммунальщик", Навлинский район</t>
  </si>
  <si>
    <t>3249004560</t>
  </si>
  <si>
    <t>07-02-2018 00:00:00</t>
  </si>
  <si>
    <t>26371713</t>
  </si>
  <si>
    <t>МКП "Речица"</t>
  </si>
  <si>
    <t>3252003051</t>
  </si>
  <si>
    <t>30-05-2006 00:00:00</t>
  </si>
  <si>
    <t>20-01-2020 00:00:00</t>
  </si>
  <si>
    <t>26544119</t>
  </si>
  <si>
    <t>МКП "Сельский родник"</t>
  </si>
  <si>
    <t>3241010339</t>
  </si>
  <si>
    <t>26371722</t>
  </si>
  <si>
    <t>МКП "Семецкий коммунальщик"</t>
  </si>
  <si>
    <t>3252004986</t>
  </si>
  <si>
    <t>16-08-2007 00:00:00</t>
  </si>
  <si>
    <t>27622865</t>
  </si>
  <si>
    <t>МКП "Сетоловский коммунальщик"</t>
  </si>
  <si>
    <t>3252002989</t>
  </si>
  <si>
    <t>23-05-2006 00:00:00</t>
  </si>
  <si>
    <t>08-09-2022 00:00:00</t>
  </si>
  <si>
    <t>26652302</t>
  </si>
  <si>
    <t>МКП "Синицкое", Клетнянский район</t>
  </si>
  <si>
    <t>3243004161</t>
  </si>
  <si>
    <t>28878008</t>
  </si>
  <si>
    <t>МКП "Сныткинский коммунальщик"</t>
  </si>
  <si>
    <t>3245512964</t>
  </si>
  <si>
    <t>05-11-2020 00:00:00</t>
  </si>
  <si>
    <t>28878014</t>
  </si>
  <si>
    <t>МКП "Столбовский водоканал"</t>
  </si>
  <si>
    <t>3245512347</t>
  </si>
  <si>
    <t>26371715</t>
  </si>
  <si>
    <t>МКП "Чопово"</t>
  </si>
  <si>
    <t>3252003220</t>
  </si>
  <si>
    <t>13-06-2006 00:00:00</t>
  </si>
  <si>
    <t>26652330</t>
  </si>
  <si>
    <t>МКП "Щегловский коммунальщик", Навлинский район</t>
  </si>
  <si>
    <t>3249004577</t>
  </si>
  <si>
    <t>08-06-2015 00:00:00</t>
  </si>
  <si>
    <t>27566870</t>
  </si>
  <si>
    <t>МКП «Коммунальщик»</t>
  </si>
  <si>
    <t>3241501383</t>
  </si>
  <si>
    <t>30-12-2019 00:00:00</t>
  </si>
  <si>
    <t>27566874</t>
  </si>
  <si>
    <t>3241501760</t>
  </si>
  <si>
    <t>02-06-2022 00:00:00</t>
  </si>
  <si>
    <t>27566861</t>
  </si>
  <si>
    <t>МКП «Кристалл»</t>
  </si>
  <si>
    <t>3241501305</t>
  </si>
  <si>
    <t>20-08-2015 00:00:00</t>
  </si>
  <si>
    <t>27566878</t>
  </si>
  <si>
    <t>МКП «Медведовский коммунальщик»</t>
  </si>
  <si>
    <t>3241501633</t>
  </si>
  <si>
    <t>28-09-2015 00:00:00</t>
  </si>
  <si>
    <t>27566847</t>
  </si>
  <si>
    <t>МКП «Паритет»</t>
  </si>
  <si>
    <t>3241501270</t>
  </si>
  <si>
    <t>01-10-2015 00:00:00</t>
  </si>
  <si>
    <t>27566843</t>
  </si>
  <si>
    <t>МКП «Родник»</t>
  </si>
  <si>
    <t>3241501601</t>
  </si>
  <si>
    <t>07-09-2015 00:00:00</t>
  </si>
  <si>
    <t>26355839</t>
  </si>
  <si>
    <t>МКП Витовка</t>
  </si>
  <si>
    <t>3252001791</t>
  </si>
  <si>
    <t>28129200</t>
  </si>
  <si>
    <t>МКП ЖКХ " Высокое"</t>
  </si>
  <si>
    <t>3253501412</t>
  </si>
  <si>
    <t>31-08-2012 00:00:00</t>
  </si>
  <si>
    <t>23-08-2017 00:00:00</t>
  </si>
  <si>
    <t>27718927</t>
  </si>
  <si>
    <t>МУКП Бошинского сельского поселения «Бошенское»</t>
  </si>
  <si>
    <t>3254512142</t>
  </si>
  <si>
    <t>321401001</t>
  </si>
  <si>
    <t>23-05-2018 00:00:00</t>
  </si>
  <si>
    <t>27718944</t>
  </si>
  <si>
    <t>МУКП Дроновского сельского поселения «Дроновское»</t>
  </si>
  <si>
    <t>3254512135</t>
  </si>
  <si>
    <t>19-09-2018 00:00:00</t>
  </si>
  <si>
    <t>27718972</t>
  </si>
  <si>
    <t>МУКП Мылинского сельского поселения «Березовское»</t>
  </si>
  <si>
    <t>3254512223</t>
  </si>
  <si>
    <t>13-04-2017 00:00:00</t>
  </si>
  <si>
    <t>27718919</t>
  </si>
  <si>
    <t>МУКП Ревенского сельского поселения «Ревенское»</t>
  </si>
  <si>
    <t>3254512167</t>
  </si>
  <si>
    <t>07-07-2017 00:00:00</t>
  </si>
  <si>
    <t>27622698</t>
  </si>
  <si>
    <t>МУП  "Мирнинский Жилкомхоз"</t>
  </si>
  <si>
    <t>3209001682</t>
  </si>
  <si>
    <t>320901001</t>
  </si>
  <si>
    <t>31355485</t>
  </si>
  <si>
    <t>МУП ""Комаричский коммунальщик"</t>
  </si>
  <si>
    <t>3245512883</t>
  </si>
  <si>
    <t>26371701</t>
  </si>
  <si>
    <t>МУП "Брасововодоканал"</t>
  </si>
  <si>
    <t>3249000205</t>
  </si>
  <si>
    <t>26371689</t>
  </si>
  <si>
    <t>МУП "Брянскгорводоканал"</t>
  </si>
  <si>
    <t>3234051310</t>
  </si>
  <si>
    <t>19-08-2003 00:00:00</t>
  </si>
  <si>
    <t>28468212</t>
  </si>
  <si>
    <t>МУП "Водоканал Дубровский"</t>
  </si>
  <si>
    <t>3245512146</t>
  </si>
  <si>
    <t>23-07-2013 00:00:00</t>
  </si>
  <si>
    <t>26835969</t>
  </si>
  <si>
    <t>МУП "Водоканал города Стародуба"</t>
  </si>
  <si>
    <t>3253500747</t>
  </si>
  <si>
    <t>27-01-2016 00:00:00</t>
  </si>
  <si>
    <t>26544337</t>
  </si>
  <si>
    <t>МУП "Водоканал сервис"</t>
  </si>
  <si>
    <t>3252005490</t>
  </si>
  <si>
    <t>24-10-2018 00:00:00</t>
  </si>
  <si>
    <t>26371677</t>
  </si>
  <si>
    <t>МУП "Водоканал"</t>
  </si>
  <si>
    <t>3202010060</t>
  </si>
  <si>
    <t>05-07-2005 00:00:00</t>
  </si>
  <si>
    <t>30-12-2020 00:00:00</t>
  </si>
  <si>
    <t>28878031</t>
  </si>
  <si>
    <t>МУП "Водоканал" пгт. Белая Березка</t>
  </si>
  <si>
    <t>3252502572</t>
  </si>
  <si>
    <t>05-08-2014 00:00:00</t>
  </si>
  <si>
    <t>26857043</t>
  </si>
  <si>
    <t>МУП "Водоканал-Сервис"</t>
  </si>
  <si>
    <t>3252002996</t>
  </si>
  <si>
    <t>29-05-2006 00:00:00</t>
  </si>
  <si>
    <t>26652338</t>
  </si>
  <si>
    <t>МУП "Водстройсервис"</t>
  </si>
  <si>
    <t>3252005965</t>
  </si>
  <si>
    <t>12-05-2008 00:00:00</t>
  </si>
  <si>
    <t>28512210</t>
  </si>
  <si>
    <t>МУП "Возрождение"</t>
  </si>
  <si>
    <t>3245510420</t>
  </si>
  <si>
    <t>16-01-2013 00:00:00</t>
  </si>
  <si>
    <t>26371697</t>
  </si>
  <si>
    <t>МУП "Выгоничский районный водоканал"</t>
  </si>
  <si>
    <t>3245000324</t>
  </si>
  <si>
    <t>31338680</t>
  </si>
  <si>
    <t>МУП "Выгоничское коммунальное хозяйство"</t>
  </si>
  <si>
    <t>3245016349</t>
  </si>
  <si>
    <t>26371678</t>
  </si>
  <si>
    <t>МУП "ЖКХ Клинцовского района"</t>
  </si>
  <si>
    <t>3203008314</t>
  </si>
  <si>
    <t>31-12-2002 00:00:00</t>
  </si>
  <si>
    <t>27622735</t>
  </si>
  <si>
    <t>МУП "ЖКХ" Унечского городского поселения</t>
  </si>
  <si>
    <t>3253004700</t>
  </si>
  <si>
    <t>26542882</t>
  </si>
  <si>
    <t>МУП "Жилкомсервис" г.Трубчевск</t>
  </si>
  <si>
    <t>3252002330</t>
  </si>
  <si>
    <t>28878041</t>
  </si>
  <si>
    <t>МУП "Жилкомхоз" г.Сельцо</t>
  </si>
  <si>
    <t>3205000230</t>
  </si>
  <si>
    <t>27-02-2008 00:00:00</t>
  </si>
  <si>
    <t>26371699</t>
  </si>
  <si>
    <t>МУП "Жирятинское ЖКУ"</t>
  </si>
  <si>
    <t>3245003981</t>
  </si>
  <si>
    <t>26-07-2006 00:00:00</t>
  </si>
  <si>
    <t>28469178</t>
  </si>
  <si>
    <t>МУП "Журиничи"</t>
  </si>
  <si>
    <t>3245512393</t>
  </si>
  <si>
    <t>26-08-2013 00:00:00</t>
  </si>
  <si>
    <t>25-01-2022 00:00:00</t>
  </si>
  <si>
    <t>26371683</t>
  </si>
  <si>
    <t>МУП "Злынковский районный водоканал"</t>
  </si>
  <si>
    <t>3213002819</t>
  </si>
  <si>
    <t>26371727</t>
  </si>
  <si>
    <t>МУП "Карачевский городской водоканал"</t>
  </si>
  <si>
    <t>3254000786</t>
  </si>
  <si>
    <t>27566783</t>
  </si>
  <si>
    <t>МУП "Клетня-Сервис"</t>
  </si>
  <si>
    <t>3243001971</t>
  </si>
  <si>
    <t>07-03-2006 00:00:00</t>
  </si>
  <si>
    <t>26371684</t>
  </si>
  <si>
    <t>МУП "Климовский районный водоканал"</t>
  </si>
  <si>
    <t>3216005582</t>
  </si>
  <si>
    <t>26371700</t>
  </si>
  <si>
    <t>МУП "Комаричский районный водоканал"</t>
  </si>
  <si>
    <t>3249000195</t>
  </si>
  <si>
    <t>27637491</t>
  </si>
  <si>
    <t>МУП "Коммунальщик"</t>
  </si>
  <si>
    <t>3241004896</t>
  </si>
  <si>
    <t>14-07-2006 00:00:00</t>
  </si>
  <si>
    <t>26371691</t>
  </si>
  <si>
    <t>МУП "Красногорский коммунальник"</t>
  </si>
  <si>
    <t>3241004712</t>
  </si>
  <si>
    <t>27-06-2006 00:00:00</t>
  </si>
  <si>
    <t>28090760</t>
  </si>
  <si>
    <t>МУП "Красногорский район"</t>
  </si>
  <si>
    <t>320000000</t>
  </si>
  <si>
    <t>28983165</t>
  </si>
  <si>
    <t>МУП "Лутна"</t>
  </si>
  <si>
    <t>3215003945</t>
  </si>
  <si>
    <t>321501001</t>
  </si>
  <si>
    <t>24-12-2002 00:00:00</t>
  </si>
  <si>
    <t>26371723</t>
  </si>
  <si>
    <t>МУП "Мглинский районный водоканал"</t>
  </si>
  <si>
    <t>3253000222</t>
  </si>
  <si>
    <t>322001001</t>
  </si>
  <si>
    <t>30373148</t>
  </si>
  <si>
    <t>МУП "Навлинский межпоселенческий водоканал"</t>
  </si>
  <si>
    <t>3245007305</t>
  </si>
  <si>
    <t>08-05-2015 00:00:00</t>
  </si>
  <si>
    <t>15-07-2022 00:00:00</t>
  </si>
  <si>
    <t>26371702</t>
  </si>
  <si>
    <t>МУП "Навлинский районный водоканал"</t>
  </si>
  <si>
    <t>3249000212</t>
  </si>
  <si>
    <t>27936841</t>
  </si>
  <si>
    <t>МУП "Нетьинский Центр Коммунальных Услуг"</t>
  </si>
  <si>
    <t>3245509464</t>
  </si>
  <si>
    <t>30865146</t>
  </si>
  <si>
    <t>МУП "Новозыбковский городской водоканал"</t>
  </si>
  <si>
    <t>3204005789</t>
  </si>
  <si>
    <t>27943372</t>
  </si>
  <si>
    <t>МУП "Новоселки"</t>
  </si>
  <si>
    <t>3245509457</t>
  </si>
  <si>
    <t>06-08-2012 00:00:00</t>
  </si>
  <si>
    <t>27767071</t>
  </si>
  <si>
    <t>МУП "Отрадное"</t>
  </si>
  <si>
    <t>3245508816</t>
  </si>
  <si>
    <t>27936899</t>
  </si>
  <si>
    <t>3245509471</t>
  </si>
  <si>
    <t>09-08-2012 00:00:00</t>
  </si>
  <si>
    <t>26371705</t>
  </si>
  <si>
    <t>МУП "Погарский районный водоканал"</t>
  </si>
  <si>
    <t>3252000269</t>
  </si>
  <si>
    <t>322301001</t>
  </si>
  <si>
    <t>05-04-2004 00:00:00</t>
  </si>
  <si>
    <t>31191904</t>
  </si>
  <si>
    <t>МУП "Почепский районный водоканал"</t>
  </si>
  <si>
    <t>3252010436</t>
  </si>
  <si>
    <t>22-05-2018 00:00:00</t>
  </si>
  <si>
    <t>30373427</t>
  </si>
  <si>
    <t>МУП "Ратово"</t>
  </si>
  <si>
    <t>3241506230</t>
  </si>
  <si>
    <t>30-10-2014 00:00:00</t>
  </si>
  <si>
    <t>27767039</t>
  </si>
  <si>
    <t>МУП "Ресурс"</t>
  </si>
  <si>
    <t>3245508936</t>
  </si>
  <si>
    <t>19-04-2012 00:00:00</t>
  </si>
  <si>
    <t>30865130</t>
  </si>
  <si>
    <t>МУП "Рогнединский водоканал"</t>
  </si>
  <si>
    <t>3245009616</t>
  </si>
  <si>
    <t>12-01-2016 00:00:00</t>
  </si>
  <si>
    <t>26371703</t>
  </si>
  <si>
    <t>МУП "Севский  водоканал"</t>
  </si>
  <si>
    <t>3249000572</t>
  </si>
  <si>
    <t>26-04-2005 00:00:00</t>
  </si>
  <si>
    <t>30373190</t>
  </si>
  <si>
    <t>МУП "Сельвод"</t>
  </si>
  <si>
    <t>3241013107</t>
  </si>
  <si>
    <t>22-07-2015 00:00:00</t>
  </si>
  <si>
    <t>21-12-2021 00:00:00</t>
  </si>
  <si>
    <t>26355827</t>
  </si>
  <si>
    <t>МУП "Содружество"</t>
  </si>
  <si>
    <t>3243001996</t>
  </si>
  <si>
    <t>20-03-2006 00:00:00</t>
  </si>
  <si>
    <t>30867840</t>
  </si>
  <si>
    <t>МУП "Суражский районный водоканал"</t>
  </si>
  <si>
    <t>3253000230</t>
  </si>
  <si>
    <t>322901001</t>
  </si>
  <si>
    <t>12-10-2004 00:00:00</t>
  </si>
  <si>
    <t>30898895</t>
  </si>
  <si>
    <t>28465895</t>
  </si>
  <si>
    <t>МУП "Чернетово"</t>
  </si>
  <si>
    <t>3245509633</t>
  </si>
  <si>
    <t>06-09-2012 00:00:00</t>
  </si>
  <si>
    <t>30865151</t>
  </si>
  <si>
    <t>МУП Брасовского района "Межпоселенческий водоканал"</t>
  </si>
  <si>
    <t>3245011862</t>
  </si>
  <si>
    <t>01-12-2016 00:00:00</t>
  </si>
  <si>
    <t>01-08-2019 00:00:00</t>
  </si>
  <si>
    <t>26371690</t>
  </si>
  <si>
    <t>МУП ВКХ г. Клинцы</t>
  </si>
  <si>
    <t>3241000450</t>
  </si>
  <si>
    <t>30838394</t>
  </si>
  <si>
    <t>МУП ДКХ</t>
  </si>
  <si>
    <t>3227006612</t>
  </si>
  <si>
    <t>28-07-2003 00:00:00</t>
  </si>
  <si>
    <t>26371693</t>
  </si>
  <si>
    <t>МУП Дубровский районный водоканал</t>
  </si>
  <si>
    <t>3243000304</t>
  </si>
  <si>
    <t>321001001</t>
  </si>
  <si>
    <t>21-12-2018 00:00:00</t>
  </si>
  <si>
    <t>27622738</t>
  </si>
  <si>
    <t>МУП ЖКХ Меленской сельской территории Стародубского муниципального округа Брянской области</t>
  </si>
  <si>
    <t>3253002011</t>
  </si>
  <si>
    <t>03-02-2006 00:00:00</t>
  </si>
  <si>
    <t>26371704</t>
  </si>
  <si>
    <t>МУП ЖКХ Погребского с/пос</t>
  </si>
  <si>
    <t>3249003830</t>
  </si>
  <si>
    <t>26382213</t>
  </si>
  <si>
    <t>МУП ЖКХ Стародубского муниципального округа</t>
  </si>
  <si>
    <t>3227005520</t>
  </si>
  <si>
    <t>13-01-2003 00:00:00</t>
  </si>
  <si>
    <t>26-10-2021 00:00:00</t>
  </si>
  <si>
    <t>28983151</t>
  </si>
  <si>
    <t>МУП Жуковского района "Водоканал"</t>
  </si>
  <si>
    <t>3245006277</t>
  </si>
  <si>
    <t>02-02-2015 00:00:00</t>
  </si>
  <si>
    <t>30942835</t>
  </si>
  <si>
    <t>МУП МО "Дятьковский район" "Водоканал"</t>
  </si>
  <si>
    <t>3245011742</t>
  </si>
  <si>
    <t>16-11-2016 00:00:00</t>
  </si>
  <si>
    <t>26371676</t>
  </si>
  <si>
    <t>МУП г. Дятьково ВКХ</t>
  </si>
  <si>
    <t>3202006272</t>
  </si>
  <si>
    <t>10-11-2002 00:00:00</t>
  </si>
  <si>
    <t>31006114</t>
  </si>
  <si>
    <t>МУП г. Фокино "Водоканал"</t>
  </si>
  <si>
    <t>3245008789</t>
  </si>
  <si>
    <t>27-10-2015 00:00:00</t>
  </si>
  <si>
    <t>27718910</t>
  </si>
  <si>
    <t>МУПК Песоченского сельского поселения «Песоченское»</t>
  </si>
  <si>
    <t>3254512150</t>
  </si>
  <si>
    <t>23-11-2017 00:00:00</t>
  </si>
  <si>
    <t>26360982</t>
  </si>
  <si>
    <t>Московская дирекция по тепловодоснабжению - структурное подразделение Центральной дирекции по тепловодоснабжению - филиала ОАО "РЖД"</t>
  </si>
  <si>
    <t>7708503727</t>
  </si>
  <si>
    <t>770845068</t>
  </si>
  <si>
    <t>26551130</t>
  </si>
  <si>
    <t>Мылинская сельская администрация</t>
  </si>
  <si>
    <t>3254003970</t>
  </si>
  <si>
    <t>26652393</t>
  </si>
  <si>
    <t>НПС "Новозыбков" БРУ ОАО "МН "Дружба"</t>
  </si>
  <si>
    <t>26835940</t>
  </si>
  <si>
    <t>Найтоповичская сельская администрация Унечского района</t>
  </si>
  <si>
    <t>3253001057</t>
  </si>
  <si>
    <t>26371724</t>
  </si>
  <si>
    <t>Неправильный МУП Суражский районный водоканал</t>
  </si>
  <si>
    <t>322901991</t>
  </si>
  <si>
    <t>27507770</t>
  </si>
  <si>
    <t>Новоропская с/а</t>
  </si>
  <si>
    <t>3241002842</t>
  </si>
  <si>
    <t>26545001</t>
  </si>
  <si>
    <t>Новосельская сельская администрация</t>
  </si>
  <si>
    <t>3245002321</t>
  </si>
  <si>
    <t>27566806</t>
  </si>
  <si>
    <t>Новоюрковичская сельская администрация</t>
  </si>
  <si>
    <t>3241002602</t>
  </si>
  <si>
    <t>26652346</t>
  </si>
  <si>
    <t>Новоямская сельская администрация Севского района</t>
  </si>
  <si>
    <t>3249001390</t>
  </si>
  <si>
    <t>28466314</t>
  </si>
  <si>
    <t>ОАО "ПО"Бежицкая сталь"</t>
  </si>
  <si>
    <t>3232038930</t>
  </si>
  <si>
    <t>28469102</t>
  </si>
  <si>
    <t>ОАО "Санаторий Снежка"</t>
  </si>
  <si>
    <t>3250526578</t>
  </si>
  <si>
    <t>14-10-2011 00:00:00</t>
  </si>
  <si>
    <t>28877628</t>
  </si>
  <si>
    <t>ОАО "Славянка" филиал "Тверской"</t>
  </si>
  <si>
    <t>7702707386</t>
  </si>
  <si>
    <t>616543001</t>
  </si>
  <si>
    <t>26-01-2015 00:00:00</t>
  </si>
  <si>
    <t>10-02-2021 00:00:00</t>
  </si>
  <si>
    <t>26355816</t>
  </si>
  <si>
    <t>ОАО МН "Дружба"</t>
  </si>
  <si>
    <t>323502001</t>
  </si>
  <si>
    <t>31250303</t>
  </si>
  <si>
    <t>ООО "АИП-ФОСФАТЫ"</t>
  </si>
  <si>
    <t>3257053377</t>
  </si>
  <si>
    <t>28877763</t>
  </si>
  <si>
    <t>ООО "АгроЛенина"</t>
  </si>
  <si>
    <t>3253502159</t>
  </si>
  <si>
    <t>24-03-2014 00:00:00</t>
  </si>
  <si>
    <t>30865162</t>
  </si>
  <si>
    <t>ООО "Агрохолдинг 207 Титовский"</t>
  </si>
  <si>
    <t>3252501674</t>
  </si>
  <si>
    <t>09-11-2012 00:00:00</t>
  </si>
  <si>
    <t>26539769</t>
  </si>
  <si>
    <t>ООО "Аква"</t>
  </si>
  <si>
    <t>3243004115</t>
  </si>
  <si>
    <t>24-11-2008 00:00:00</t>
  </si>
  <si>
    <t>21-05-2018 00:00:00</t>
  </si>
  <si>
    <t>26652283</t>
  </si>
  <si>
    <t>3241009037</t>
  </si>
  <si>
    <t>16-07-2008 00:00:00</t>
  </si>
  <si>
    <t>04-09-2018 00:00:00</t>
  </si>
  <si>
    <t>30382029</t>
  </si>
  <si>
    <t>ООО "Атмосфера"</t>
  </si>
  <si>
    <t>322702737248</t>
  </si>
  <si>
    <t>17-10-2014 00:00:00</t>
  </si>
  <si>
    <t>30922847</t>
  </si>
  <si>
    <t>3257023365</t>
  </si>
  <si>
    <t>28883123</t>
  </si>
  <si>
    <t>ООО "Березина"</t>
  </si>
  <si>
    <t>3253004756</t>
  </si>
  <si>
    <t>28-04-2008 00:00:00</t>
  </si>
  <si>
    <t>26652277</t>
  </si>
  <si>
    <t>ООО "Брасовский водоканал"</t>
  </si>
  <si>
    <t>3249004104</t>
  </si>
  <si>
    <t>09-01-2017 00:00:00</t>
  </si>
  <si>
    <t>31391987</t>
  </si>
  <si>
    <t>ООО "Брянскагроздравница"</t>
  </si>
  <si>
    <t>3241017260</t>
  </si>
  <si>
    <t>19-12-2019 00:00:00</t>
  </si>
  <si>
    <t>30372531</t>
  </si>
  <si>
    <t>ООО "Брянская водная компания"</t>
  </si>
  <si>
    <t>3257018252</t>
  </si>
  <si>
    <t>26355822</t>
  </si>
  <si>
    <t>ООО "Брянский завод красок"</t>
  </si>
  <si>
    <t>3257023799</t>
  </si>
  <si>
    <t>26355787</t>
  </si>
  <si>
    <t>ООО "Брянский камвольный комбинат"</t>
  </si>
  <si>
    <t>3232005220</t>
  </si>
  <si>
    <t>27-09-2002 00:00:00</t>
  </si>
  <si>
    <t>30917505</t>
  </si>
  <si>
    <t>3255510846</t>
  </si>
  <si>
    <t>26551038</t>
  </si>
  <si>
    <t>ООО "Вельяминово"</t>
  </si>
  <si>
    <t>3254501567</t>
  </si>
  <si>
    <t>16-03-2022 00:00:00</t>
  </si>
  <si>
    <t>28877952</t>
  </si>
  <si>
    <t>ООО "Водоканал с.Слободище"</t>
  </si>
  <si>
    <t>3245516020</t>
  </si>
  <si>
    <t>25-08-2014 00:00:00</t>
  </si>
  <si>
    <t>26-02-2016 00:00:00</t>
  </si>
  <si>
    <t>28466895</t>
  </si>
  <si>
    <t>ООО "Водоканал"</t>
  </si>
  <si>
    <t>3249502100</t>
  </si>
  <si>
    <t>28-06-2012 00:00:00</t>
  </si>
  <si>
    <t>20-08-2019 00:00:00</t>
  </si>
  <si>
    <t>28798270</t>
  </si>
  <si>
    <t>ООО "Выгоничское ЖКХ"</t>
  </si>
  <si>
    <t>3245502902</t>
  </si>
  <si>
    <t>04-12-2017 00:00:00</t>
  </si>
  <si>
    <t>31241580</t>
  </si>
  <si>
    <t>ООО "ДОЦ ПЛЮС"</t>
  </si>
  <si>
    <t>3233011804</t>
  </si>
  <si>
    <t>773301001</t>
  </si>
  <si>
    <t>26355848</t>
  </si>
  <si>
    <t>ООО "Дизель - Ремонт"</t>
  </si>
  <si>
    <t>3254005819</t>
  </si>
  <si>
    <t>07-06-2022 00:00:00</t>
  </si>
  <si>
    <t>26544968</t>
  </si>
  <si>
    <t>ООО "ДомУютСервис"</t>
  </si>
  <si>
    <t>3245505170</t>
  </si>
  <si>
    <t>24-11-2009 00:00:00</t>
  </si>
  <si>
    <t>28-05-2019 00:00:00</t>
  </si>
  <si>
    <t>26835915</t>
  </si>
  <si>
    <t>ООО "Домком"</t>
  </si>
  <si>
    <t>3241007865</t>
  </si>
  <si>
    <t>31623887</t>
  </si>
  <si>
    <t>ООО "Дружба"</t>
  </si>
  <si>
    <t>3245002508</t>
  </si>
  <si>
    <t>26652356</t>
  </si>
  <si>
    <t>ООО "ЖКХ", Стародубский район</t>
  </si>
  <si>
    <t>3253004724</t>
  </si>
  <si>
    <t>01-06-2020 00:00:00</t>
  </si>
  <si>
    <t>27728585</t>
  </si>
  <si>
    <t>ООО "Жилкомводхоз"</t>
  </si>
  <si>
    <t>3202506229</t>
  </si>
  <si>
    <t>21-04-2011 00:00:00</t>
  </si>
  <si>
    <t>26545049</t>
  </si>
  <si>
    <t>ООО "Жилкомсервис Глинищево"</t>
  </si>
  <si>
    <t>3245503529</t>
  </si>
  <si>
    <t>26544952</t>
  </si>
  <si>
    <t>ООО "Жилкомсервис Свень"</t>
  </si>
  <si>
    <t>3245502645</t>
  </si>
  <si>
    <t>13-04-2018 00:00:00</t>
  </si>
  <si>
    <t>28128460</t>
  </si>
  <si>
    <t>ООО "Жилкомхоз"</t>
  </si>
  <si>
    <t>3241007671</t>
  </si>
  <si>
    <t>13-03-2018 00:00:00</t>
  </si>
  <si>
    <t>26652275</t>
  </si>
  <si>
    <t>3255501880</t>
  </si>
  <si>
    <t>28-01-2008 00:00:00</t>
  </si>
  <si>
    <t>26835958</t>
  </si>
  <si>
    <t>ООО "Клетня-Сервис"</t>
  </si>
  <si>
    <t>3243003591</t>
  </si>
  <si>
    <t>02-06-2017 00:00:00</t>
  </si>
  <si>
    <t>26545076</t>
  </si>
  <si>
    <t>ООО "Коммунальщик"</t>
  </si>
  <si>
    <t>3245502395</t>
  </si>
  <si>
    <t>26545063</t>
  </si>
  <si>
    <t>ООО "Компания Дом Сервис"</t>
  </si>
  <si>
    <t>3245502483</t>
  </si>
  <si>
    <t>13-11-2008 00:00:00</t>
  </si>
  <si>
    <t>26652298</t>
  </si>
  <si>
    <t>ООО "Лутна-Сервис"</t>
  </si>
  <si>
    <t>3243004080</t>
  </si>
  <si>
    <t>28-10-2008 00:00:00</t>
  </si>
  <si>
    <t>26792019</t>
  </si>
  <si>
    <t>ООО "Любохонское ЖЭУ"</t>
  </si>
  <si>
    <t>3202010818</t>
  </si>
  <si>
    <t>05-06-2006 00:00:00</t>
  </si>
  <si>
    <t>30865097</t>
  </si>
  <si>
    <t>ООО "Мегаполис-Инвест"</t>
  </si>
  <si>
    <t>3250534427</t>
  </si>
  <si>
    <t>01-11-2012 00:00:00</t>
  </si>
  <si>
    <t>27362062</t>
  </si>
  <si>
    <t>ООО "Межмуниципальный водоканал  Трубчевского района"</t>
  </si>
  <si>
    <t>3252500720</t>
  </si>
  <si>
    <t>24-01-2018 00:00:00</t>
  </si>
  <si>
    <t>27649715</t>
  </si>
  <si>
    <t>ООО "Меленское ЖКХ"</t>
  </si>
  <si>
    <t>3253004731</t>
  </si>
  <si>
    <t>26-07-2017 00:00:00</t>
  </si>
  <si>
    <t>30827950</t>
  </si>
  <si>
    <t>ООО "НПО "ГКМП""</t>
  </si>
  <si>
    <t>3250517421</t>
  </si>
  <si>
    <t>773101001</t>
  </si>
  <si>
    <t>12-07-2010 00:00:00</t>
  </si>
  <si>
    <t>26355785</t>
  </si>
  <si>
    <t>ООО "Нефтяная компания "Русснефть-Брянск"</t>
  </si>
  <si>
    <t>3231008161</t>
  </si>
  <si>
    <t>323101001</t>
  </si>
  <si>
    <t>27-06-2003 00:00:00</t>
  </si>
  <si>
    <t>28878023</t>
  </si>
  <si>
    <t>ООО "Погребское домоуправление"</t>
  </si>
  <si>
    <t>03-03-2008 00:00:00</t>
  </si>
  <si>
    <t>31215870</t>
  </si>
  <si>
    <t>ООО "ПромРесурс"</t>
  </si>
  <si>
    <t>3257034737</t>
  </si>
  <si>
    <t>24-09-2015 00:00:00</t>
  </si>
  <si>
    <t>26355791</t>
  </si>
  <si>
    <t>ООО "Промышленная компания Бежицкий сталелитейный завод"</t>
  </si>
  <si>
    <t>3232039998</t>
  </si>
  <si>
    <t>323201001</t>
  </si>
  <si>
    <t>26652336</t>
  </si>
  <si>
    <t>ООО "Рассвет"</t>
  </si>
  <si>
    <t>3252000491</t>
  </si>
  <si>
    <t>11-06-2004 00:00:00</t>
  </si>
  <si>
    <t>27507753</t>
  </si>
  <si>
    <t>ООО "Рем - Сервис"</t>
  </si>
  <si>
    <t>3243003993</t>
  </si>
  <si>
    <t>25-07-2008 00:00:00</t>
  </si>
  <si>
    <t>14-07-2020 00:00:00</t>
  </si>
  <si>
    <t>26558075</t>
  </si>
  <si>
    <t>ООО "РемКоммунСтрой</t>
  </si>
  <si>
    <t>3255508406</t>
  </si>
  <si>
    <t>02-12-2019 00:00:00</t>
  </si>
  <si>
    <t>26355762</t>
  </si>
  <si>
    <t>ООО "Рубин"</t>
  </si>
  <si>
    <t>3207004783</t>
  </si>
  <si>
    <t>320701001</t>
  </si>
  <si>
    <t>25-10-2002 00:00:00</t>
  </si>
  <si>
    <t>30373209</t>
  </si>
  <si>
    <t>ООО "Сельский водоканал"</t>
  </si>
  <si>
    <t>3245007150</t>
  </si>
  <si>
    <t>27-04-2015 00:00:00</t>
  </si>
  <si>
    <t>26510170</t>
  </si>
  <si>
    <t>ООО "Содружество"</t>
  </si>
  <si>
    <t>3254005760</t>
  </si>
  <si>
    <t>27-07-2006 00:00:00</t>
  </si>
  <si>
    <t>31504036</t>
  </si>
  <si>
    <t>ООО "Специализированный застройщик Брянский строительный трест"</t>
  </si>
  <si>
    <t>3255514230</t>
  </si>
  <si>
    <t>13-01-2011 00:00:00</t>
  </si>
  <si>
    <t>31006094</t>
  </si>
  <si>
    <t>ООО "Строй-Н"</t>
  </si>
  <si>
    <t>3250527010</t>
  </si>
  <si>
    <t>08-11-2011 00:00:00</t>
  </si>
  <si>
    <t>28796830</t>
  </si>
  <si>
    <t>ООО "Стройконтинент"</t>
  </si>
  <si>
    <t>3255503285</t>
  </si>
  <si>
    <t>24-04-2008 00:00:00</t>
  </si>
  <si>
    <t>03-10-2019 00:00:00</t>
  </si>
  <si>
    <t>27622869</t>
  </si>
  <si>
    <t>ООО "Супоневожилкомхоз"</t>
  </si>
  <si>
    <t>3245507604</t>
  </si>
  <si>
    <t>28883275</t>
  </si>
  <si>
    <t>ООО "Творец"</t>
  </si>
  <si>
    <t>3234026289</t>
  </si>
  <si>
    <t>28-01-2003 00:00:00</t>
  </si>
  <si>
    <t>27622711</t>
  </si>
  <si>
    <t>ООО "Теплон"</t>
  </si>
  <si>
    <t>3241008932</t>
  </si>
  <si>
    <t>02-07-2008 00:00:00</t>
  </si>
  <si>
    <t>21-07-2020 00:00:00</t>
  </si>
  <si>
    <t>28511657</t>
  </si>
  <si>
    <t>ООО "УЖКХ Рогнединского района"</t>
  </si>
  <si>
    <t>3243003753</t>
  </si>
  <si>
    <t>10-01-2013 00:00:00</t>
  </si>
  <si>
    <t>30917318</t>
  </si>
  <si>
    <t>ООО "УК Жилсервис Мичуринский"</t>
  </si>
  <si>
    <t>3245506047</t>
  </si>
  <si>
    <t>23-06-2010 00:00:00</t>
  </si>
  <si>
    <t>27-01-2022 00:00:00</t>
  </si>
  <si>
    <t>26542496</t>
  </si>
  <si>
    <t>ООО "Управляющая компания Жилсервис Мичуринский"</t>
  </si>
  <si>
    <t>3245503744</t>
  </si>
  <si>
    <t>01-01-2017 00:00:00</t>
  </si>
  <si>
    <t>28883147</t>
  </si>
  <si>
    <t>ООО Водоканал</t>
  </si>
  <si>
    <t>3241500630</t>
  </si>
  <si>
    <t>25-01-2019 00:00:00</t>
  </si>
  <si>
    <t>28127454</t>
  </si>
  <si>
    <t>ООО Паритет</t>
  </si>
  <si>
    <t>3245506311</t>
  </si>
  <si>
    <t>26792010</t>
  </si>
  <si>
    <t>ООО УК "Сервис"</t>
  </si>
  <si>
    <t>3253500151</t>
  </si>
  <si>
    <t>26371728</t>
  </si>
  <si>
    <t>Песоченская сельская администрация</t>
  </si>
  <si>
    <t>3254003963</t>
  </si>
  <si>
    <t>27507774</t>
  </si>
  <si>
    <t>Плавенская с/а</t>
  </si>
  <si>
    <t>3241002828</t>
  </si>
  <si>
    <t>26652348</t>
  </si>
  <si>
    <t>Подлесно-Новосельская сельская администрация Севского района</t>
  </si>
  <si>
    <t>3249001375</t>
  </si>
  <si>
    <t>27760236</t>
  </si>
  <si>
    <t>Понуровская сельская администрация Стародубского района</t>
  </si>
  <si>
    <t>3253001554</t>
  </si>
  <si>
    <t>29-04-2021 00:00:00</t>
  </si>
  <si>
    <t>26652350</t>
  </si>
  <si>
    <t>Пушкинская сельская администрация Севского района</t>
  </si>
  <si>
    <t>3249001488</t>
  </si>
  <si>
    <t>26551099</t>
  </si>
  <si>
    <t>Ревенская сельская администрация</t>
  </si>
  <si>
    <t>3254003988</t>
  </si>
  <si>
    <t>26355826</t>
  </si>
  <si>
    <t>Рогнедино Инженер - Сервис</t>
  </si>
  <si>
    <t>3243001611</t>
  </si>
  <si>
    <t>27-03-2018 00:00:00</t>
  </si>
  <si>
    <t>26652290</t>
  </si>
  <si>
    <t>Роговская сельская администрация Злынковского района</t>
  </si>
  <si>
    <t>3241003042</t>
  </si>
  <si>
    <t>26652308</t>
  </si>
  <si>
    <t>СПК "Навлинский"</t>
  </si>
  <si>
    <t>3221004552</t>
  </si>
  <si>
    <t>15-10-2002 00:00:00</t>
  </si>
  <si>
    <t>26652312</t>
  </si>
  <si>
    <t>СПК "Надежда"</t>
  </si>
  <si>
    <t>3221005556</t>
  </si>
  <si>
    <t>15-07-2002 00:00:00</t>
  </si>
  <si>
    <t>31-10-2018 00:00:00</t>
  </si>
  <si>
    <t>26544090</t>
  </si>
  <si>
    <t>СПК "Родина"</t>
  </si>
  <si>
    <t>3217000989</t>
  </si>
  <si>
    <t>05-11-2002 00:00:00</t>
  </si>
  <si>
    <t>28087581</t>
  </si>
  <si>
    <t>СПК им. Куйбышева</t>
  </si>
  <si>
    <t>3226003979</t>
  </si>
  <si>
    <t>26371686</t>
  </si>
  <si>
    <t>СХПК Кистерский</t>
  </si>
  <si>
    <t>3223004967</t>
  </si>
  <si>
    <t>26652322</t>
  </si>
  <si>
    <t>Салтановская сельская администрация Навлинского района</t>
  </si>
  <si>
    <t>3249001015</t>
  </si>
  <si>
    <t>27566713</t>
  </si>
  <si>
    <t>Сныткинская сельская администрация Брасовского района</t>
  </si>
  <si>
    <t>3249001329</t>
  </si>
  <si>
    <t>26652324</t>
  </si>
  <si>
    <t>Соколовская сельская администрация Навлинского района</t>
  </si>
  <si>
    <t>3249001022</t>
  </si>
  <si>
    <t>03-06-2020 00:00:00</t>
  </si>
  <si>
    <t>26652292</t>
  </si>
  <si>
    <t>Спиридоновобудская сельская администрация Злынковского района</t>
  </si>
  <si>
    <t>3241003050</t>
  </si>
  <si>
    <t>26545047</t>
  </si>
  <si>
    <t>Стекляннорадицкая  сельская администрация</t>
  </si>
  <si>
    <t>3245002410</t>
  </si>
  <si>
    <t>27566729</t>
  </si>
  <si>
    <t>Столбовская сельская администрация Брасовского района</t>
  </si>
  <si>
    <t>3249001270</t>
  </si>
  <si>
    <t>26371688</t>
  </si>
  <si>
    <t>Суземское МУП ЖКХ</t>
  </si>
  <si>
    <t>3228000074</t>
  </si>
  <si>
    <t>26-09-2002 00:00:00</t>
  </si>
  <si>
    <t>28429598</t>
  </si>
  <si>
    <t>ТнВ "Авангард"</t>
  </si>
  <si>
    <t>3253002910</t>
  </si>
  <si>
    <t>04-07-2006 00:00:00</t>
  </si>
  <si>
    <t>26652340</t>
  </si>
  <si>
    <t>ТнВ "Власть Советов", Почепский район</t>
  </si>
  <si>
    <t>3252001128</t>
  </si>
  <si>
    <t>28468077</t>
  </si>
  <si>
    <t>ТнВ "Дружба"</t>
  </si>
  <si>
    <t>3253003569</t>
  </si>
  <si>
    <t>05-03-2007 00:00:00</t>
  </si>
  <si>
    <t>27507741</t>
  </si>
  <si>
    <t>ТнВ "Юрасовское"</t>
  </si>
  <si>
    <t>3249003238</t>
  </si>
  <si>
    <t>24-04-2007 00:00:00</t>
  </si>
  <si>
    <t>01-11-2018 00:00:00</t>
  </si>
  <si>
    <t>26652352</t>
  </si>
  <si>
    <t>Троебортновская сельская администрация Севского района</t>
  </si>
  <si>
    <t>3249001424</t>
  </si>
  <si>
    <t>26355784</t>
  </si>
  <si>
    <t>Унечское МУП ЖКО</t>
  </si>
  <si>
    <t>3231001279</t>
  </si>
  <si>
    <t>30903763</t>
  </si>
  <si>
    <t>ФГБУ "ЦЖКУ" МИНОБОРОНЫ РОССИИ</t>
  </si>
  <si>
    <t>7729314745</t>
  </si>
  <si>
    <t>770101001</t>
  </si>
  <si>
    <t>26355779</t>
  </si>
  <si>
    <t>ФГУ Комбинат Слава</t>
  </si>
  <si>
    <t>3229002451</t>
  </si>
  <si>
    <t>26371687</t>
  </si>
  <si>
    <t>ФГУП "Первомайское"</t>
  </si>
  <si>
    <t>3224001052</t>
  </si>
  <si>
    <t>322401001</t>
  </si>
  <si>
    <t>24-10-2002 00:00:00</t>
  </si>
  <si>
    <t>20-10-2021 00:00:00</t>
  </si>
  <si>
    <t>28467338</t>
  </si>
  <si>
    <t>ФГУП "Судость"</t>
  </si>
  <si>
    <t>3223000225</t>
  </si>
  <si>
    <t>27-11-2002 00:00:00</t>
  </si>
  <si>
    <t>19-10-2018 00:00:00</t>
  </si>
  <si>
    <t>26539913</t>
  </si>
  <si>
    <t>ФГУП Учхоз "Кокино" Брянской ГСХА</t>
  </si>
  <si>
    <t>3208003711</t>
  </si>
  <si>
    <t>320801001</t>
  </si>
  <si>
    <t>27637610</t>
  </si>
  <si>
    <t>ФКУ ИК-4 УФСИН России по Брянской области</t>
  </si>
  <si>
    <t>3206003547</t>
  </si>
  <si>
    <t>06-09-2002 00:00:00</t>
  </si>
  <si>
    <t>27552293</t>
  </si>
  <si>
    <t>Филиал "Калужский" ОАО "Славянка"</t>
  </si>
  <si>
    <t>402443001</t>
  </si>
  <si>
    <t>30-01-2015 00:00:00</t>
  </si>
  <si>
    <t>30912952</t>
  </si>
  <si>
    <t>Филиал АО "Транснефть-Дружба" Брянское районное управление</t>
  </si>
  <si>
    <t>325702001</t>
  </si>
  <si>
    <t>22-08-2002 00:00:00</t>
  </si>
  <si>
    <t>27362170</t>
  </si>
  <si>
    <t>Филиал в Брянской и Орловской областях  ПАО "Ростелеком"</t>
  </si>
  <si>
    <t>7707049388</t>
  </si>
  <si>
    <t>325743002</t>
  </si>
  <si>
    <t>20-10-2017 00:00:00</t>
  </si>
  <si>
    <t>27507778</t>
  </si>
  <si>
    <t>Хороменская с/а</t>
  </si>
  <si>
    <t>3241002680</t>
  </si>
  <si>
    <t>26652354</t>
  </si>
  <si>
    <t>Чемлыжская сельская администрация Севского района</t>
  </si>
  <si>
    <t>3249001431</t>
  </si>
  <si>
    <t>26545086</t>
  </si>
  <si>
    <t>Чернетовская сельская администрация</t>
  </si>
  <si>
    <t>3245002466</t>
  </si>
  <si>
    <t>26652326</t>
  </si>
  <si>
    <t>Чичковская сельская администрация Навлинского района</t>
  </si>
  <si>
    <t>3249000950</t>
  </si>
  <si>
    <t>26652328</t>
  </si>
  <si>
    <t>Щегловская сельская администрация Навлинского района</t>
  </si>
  <si>
    <t>3249001135</t>
  </si>
  <si>
    <t>26652294</t>
  </si>
  <si>
    <t>Щербиничская сельская администрация Злынковского района</t>
  </si>
  <si>
    <t>3241003081</t>
  </si>
  <si>
    <t>26359939</t>
  </si>
  <si>
    <t>филиал ОАО "Квадра" - "Западная генерация"</t>
  </si>
  <si>
    <t>6829012680</t>
  </si>
  <si>
    <t>325402001</t>
  </si>
  <si>
    <t>№</t>
  </si>
  <si>
    <t>VS</t>
  </si>
  <si>
    <t>Брасовский муниципальный район</t>
  </si>
  <si>
    <t>15604000</t>
  </si>
  <si>
    <t>Брасовское</t>
  </si>
  <si>
    <t>15604408</t>
  </si>
  <si>
    <t>Веребское</t>
  </si>
  <si>
    <t>15604412</t>
  </si>
  <si>
    <t>Вороновологское</t>
  </si>
  <si>
    <t>15604414</t>
  </si>
  <si>
    <t>Глодневское</t>
  </si>
  <si>
    <t>15604416</t>
  </si>
  <si>
    <t>Добриковское</t>
  </si>
  <si>
    <t>15604424</t>
  </si>
  <si>
    <t>Дубровское</t>
  </si>
  <si>
    <t>15604404</t>
  </si>
  <si>
    <t>Крупецкое</t>
  </si>
  <si>
    <t>15604432</t>
  </si>
  <si>
    <t>Погребское</t>
  </si>
  <si>
    <t>15604444</t>
  </si>
  <si>
    <t>Поселок Локоть</t>
  </si>
  <si>
    <t>15604151</t>
  </si>
  <si>
    <t>Сныткинское</t>
  </si>
  <si>
    <t>15604436</t>
  </si>
  <si>
    <t>Столбовское</t>
  </si>
  <si>
    <t>15604440</t>
  </si>
  <si>
    <t>Брянский муниципальный район</t>
  </si>
  <si>
    <t>15608000</t>
  </si>
  <si>
    <t>Глинищевское</t>
  </si>
  <si>
    <t>15608404</t>
  </si>
  <si>
    <t>Добрунское</t>
  </si>
  <si>
    <t>15608412</t>
  </si>
  <si>
    <t>Домашовское</t>
  </si>
  <si>
    <t>15608416</t>
  </si>
  <si>
    <t>Журиничское</t>
  </si>
  <si>
    <t>15608424</t>
  </si>
  <si>
    <t>Мичуринское</t>
  </si>
  <si>
    <t>15608440</t>
  </si>
  <si>
    <t>Нетьинское</t>
  </si>
  <si>
    <t>15608443</t>
  </si>
  <si>
    <t>Новодарковичское</t>
  </si>
  <si>
    <t>15608442</t>
  </si>
  <si>
    <t>Новосельское</t>
  </si>
  <si>
    <t>15608444</t>
  </si>
  <si>
    <t>Отрадненское</t>
  </si>
  <si>
    <t>15608450</t>
  </si>
  <si>
    <t>Пальцовское</t>
  </si>
  <si>
    <t>15608451</t>
  </si>
  <si>
    <t>Свенское</t>
  </si>
  <si>
    <t>15608454</t>
  </si>
  <si>
    <t>Снежское</t>
  </si>
  <si>
    <t>15608455</t>
  </si>
  <si>
    <t>Стекляннорадицкое</t>
  </si>
  <si>
    <t>15608460</t>
  </si>
  <si>
    <t>Супоневское</t>
  </si>
  <si>
    <t>15608463</t>
  </si>
  <si>
    <t>Чернетовское</t>
  </si>
  <si>
    <t>15608488</t>
  </si>
  <si>
    <t>Выгоничский муниципальный район</t>
  </si>
  <si>
    <t>15610000</t>
  </si>
  <si>
    <t>Кокинское</t>
  </si>
  <si>
    <t>15610415</t>
  </si>
  <si>
    <t>Красносельское</t>
  </si>
  <si>
    <t>15610421</t>
  </si>
  <si>
    <t>Лопушское</t>
  </si>
  <si>
    <t>15610425</t>
  </si>
  <si>
    <t>Орменское</t>
  </si>
  <si>
    <t>15610433</t>
  </si>
  <si>
    <t>Поселок Выгоничи</t>
  </si>
  <si>
    <t>15610151</t>
  </si>
  <si>
    <t>Скрябинское</t>
  </si>
  <si>
    <t>15610437</t>
  </si>
  <si>
    <t>Сосновское</t>
  </si>
  <si>
    <t>15610442</t>
  </si>
  <si>
    <t>Утынское</t>
  </si>
  <si>
    <t>15610448</t>
  </si>
  <si>
    <t>Хмелевское</t>
  </si>
  <si>
    <t>15610453</t>
  </si>
  <si>
    <t>Хуторборское</t>
  </si>
  <si>
    <t>15610454</t>
  </si>
  <si>
    <t>Гордеевский муниципальный район</t>
  </si>
  <si>
    <t>15611000</t>
  </si>
  <si>
    <t>Глинновское</t>
  </si>
  <si>
    <t>15611404</t>
  </si>
  <si>
    <t>Гордеевское</t>
  </si>
  <si>
    <t>15611406</t>
  </si>
  <si>
    <t>Мирнинское</t>
  </si>
  <si>
    <t>15611402</t>
  </si>
  <si>
    <t>Петровобудское</t>
  </si>
  <si>
    <t>15611440</t>
  </si>
  <si>
    <t>Рудневоробьевское</t>
  </si>
  <si>
    <t>15611445</t>
  </si>
  <si>
    <t>Творишинское</t>
  </si>
  <si>
    <t>15611460</t>
  </si>
  <si>
    <t>Уношевское</t>
  </si>
  <si>
    <t>15611464</t>
  </si>
  <si>
    <t>Город Брянск</t>
  </si>
  <si>
    <t>15701000</t>
  </si>
  <si>
    <t>Город Клинцы</t>
  </si>
  <si>
    <t>15715000</t>
  </si>
  <si>
    <t>Город Сельцо</t>
  </si>
  <si>
    <t>15725000</t>
  </si>
  <si>
    <t>Город Стародуб</t>
  </si>
  <si>
    <t>15750000</t>
  </si>
  <si>
    <t>Город Фокино</t>
  </si>
  <si>
    <t>15710000</t>
  </si>
  <si>
    <t>Дубровский муниципальный район</t>
  </si>
  <si>
    <t>15612000</t>
  </si>
  <si>
    <t>Алешинское</t>
  </si>
  <si>
    <t>15612407</t>
  </si>
  <si>
    <t>Пеклинское</t>
  </si>
  <si>
    <t>15612428</t>
  </si>
  <si>
    <t>Поселок Дубровка</t>
  </si>
  <si>
    <t>15612151</t>
  </si>
  <si>
    <t>Рековичское</t>
  </si>
  <si>
    <t>15612432</t>
  </si>
  <si>
    <t>Рябчинское</t>
  </si>
  <si>
    <t>15612436</t>
  </si>
  <si>
    <t>Сергеевское</t>
  </si>
  <si>
    <t>15612440</t>
  </si>
  <si>
    <t>Сещенское</t>
  </si>
  <si>
    <t>15612448</t>
  </si>
  <si>
    <t>Дятьковский муниципальный район</t>
  </si>
  <si>
    <t>15616000</t>
  </si>
  <si>
    <t>Березинское</t>
  </si>
  <si>
    <t>15616404</t>
  </si>
  <si>
    <t>Большежуковское</t>
  </si>
  <si>
    <t>15616408</t>
  </si>
  <si>
    <t>Верховское</t>
  </si>
  <si>
    <t>15616416</t>
  </si>
  <si>
    <t>Город Дятьково</t>
  </si>
  <si>
    <t>15616104</t>
  </si>
  <si>
    <t>Немеричское</t>
  </si>
  <si>
    <t>15616420</t>
  </si>
  <si>
    <t>Поселок Бытошь</t>
  </si>
  <si>
    <t>15616153</t>
  </si>
  <si>
    <t>Поселок Ивот</t>
  </si>
  <si>
    <t>15616156</t>
  </si>
  <si>
    <t>Поселок Любохна</t>
  </si>
  <si>
    <t>15616159</t>
  </si>
  <si>
    <t>Поселок Старь</t>
  </si>
  <si>
    <t>15616163</t>
  </si>
  <si>
    <t>Слободищенское</t>
  </si>
  <si>
    <t>15616432</t>
  </si>
  <si>
    <t>Жирятинский муниципальный район</t>
  </si>
  <si>
    <t>15620000</t>
  </si>
  <si>
    <t>Воробейнское</t>
  </si>
  <si>
    <t>15620404</t>
  </si>
  <si>
    <t>Жирятинское</t>
  </si>
  <si>
    <t>15620420</t>
  </si>
  <si>
    <t>Морачовское</t>
  </si>
  <si>
    <t>15620427</t>
  </si>
  <si>
    <t>Жуковский</t>
  </si>
  <si>
    <t>15502000</t>
  </si>
  <si>
    <t>Жуковский муниципальный район</t>
  </si>
  <si>
    <t>15622000</t>
  </si>
  <si>
    <t>Город Жуковка</t>
  </si>
  <si>
    <t>15622101</t>
  </si>
  <si>
    <t>Гришинослободское</t>
  </si>
  <si>
    <t>15622412</t>
  </si>
  <si>
    <t>Заборско-Никольское</t>
  </si>
  <si>
    <t>15622418</t>
  </si>
  <si>
    <t>Крыжинское</t>
  </si>
  <si>
    <t>15622424</t>
  </si>
  <si>
    <t>Летошницкое</t>
  </si>
  <si>
    <t>15622428</t>
  </si>
  <si>
    <t>Овстугское</t>
  </si>
  <si>
    <t>15622436</t>
  </si>
  <si>
    <t>Ржаницкое</t>
  </si>
  <si>
    <t>15622442</t>
  </si>
  <si>
    <t>Троснянское</t>
  </si>
  <si>
    <t>15622444</t>
  </si>
  <si>
    <t>Ходиловичское</t>
  </si>
  <si>
    <t>15622448</t>
  </si>
  <si>
    <t>Шамординское</t>
  </si>
  <si>
    <t>15622452</t>
  </si>
  <si>
    <t>Злынковский муниципальный район</t>
  </si>
  <si>
    <t>15623000</t>
  </si>
  <si>
    <t>Город Злынка</t>
  </si>
  <si>
    <t>15623101</t>
  </si>
  <si>
    <t>Денисковичское</t>
  </si>
  <si>
    <t>15623410</t>
  </si>
  <si>
    <t>Поселок Вышков</t>
  </si>
  <si>
    <t>15623153</t>
  </si>
  <si>
    <t>Роговское</t>
  </si>
  <si>
    <t>15623429</t>
  </si>
  <si>
    <t>Спиридоновобудское</t>
  </si>
  <si>
    <t>15623433</t>
  </si>
  <si>
    <t>Щербиничское</t>
  </si>
  <si>
    <t>15623437</t>
  </si>
  <si>
    <t>Карачевский муниципальный район</t>
  </si>
  <si>
    <t>15624000</t>
  </si>
  <si>
    <t>Бошинское</t>
  </si>
  <si>
    <t>15624408</t>
  </si>
  <si>
    <t>Вельяминовское</t>
  </si>
  <si>
    <t>15624412</t>
  </si>
  <si>
    <t>Верхопольское</t>
  </si>
  <si>
    <t>15624416</t>
  </si>
  <si>
    <t>Город Карачев</t>
  </si>
  <si>
    <t>15624101</t>
  </si>
  <si>
    <t>Дроновское</t>
  </si>
  <si>
    <t>15624420</t>
  </si>
  <si>
    <t>Мылинское</t>
  </si>
  <si>
    <t>15624428</t>
  </si>
  <si>
    <t>Песоченское</t>
  </si>
  <si>
    <t>15624456</t>
  </si>
  <si>
    <t>Ревенское</t>
  </si>
  <si>
    <t>15624444</t>
  </si>
  <si>
    <t>Клетнянский муниципальный район</t>
  </si>
  <si>
    <t>15626000</t>
  </si>
  <si>
    <t>Акуличское</t>
  </si>
  <si>
    <t>15626404</t>
  </si>
  <si>
    <t>Лутенское</t>
  </si>
  <si>
    <t>15626424</t>
  </si>
  <si>
    <t>15626425</t>
  </si>
  <si>
    <t>Мужиновское</t>
  </si>
  <si>
    <t>15626428</t>
  </si>
  <si>
    <t>Надвинское</t>
  </si>
  <si>
    <t>15626432</t>
  </si>
  <si>
    <t>Поселок Клетня</t>
  </si>
  <si>
    <t>15626151</t>
  </si>
  <si>
    <t>Климовский муниципальный район</t>
  </si>
  <si>
    <t>15628000</t>
  </si>
  <si>
    <t>Брахловское</t>
  </si>
  <si>
    <t>15628404</t>
  </si>
  <si>
    <t>Истопское</t>
  </si>
  <si>
    <t>15628420</t>
  </si>
  <si>
    <t>Каменскохуторское</t>
  </si>
  <si>
    <t>15628428</t>
  </si>
  <si>
    <t>Кирилловское</t>
  </si>
  <si>
    <t>15628432</t>
  </si>
  <si>
    <t>Климовское</t>
  </si>
  <si>
    <t>15628151</t>
  </si>
  <si>
    <t>Лакомобудское</t>
  </si>
  <si>
    <t>15628440</t>
  </si>
  <si>
    <t>Митьковское</t>
  </si>
  <si>
    <t>15628448</t>
  </si>
  <si>
    <t>Новоропское</t>
  </si>
  <si>
    <t>15628452</t>
  </si>
  <si>
    <t>Новоюрковичское</t>
  </si>
  <si>
    <t>15628456</t>
  </si>
  <si>
    <t>Плавенское</t>
  </si>
  <si>
    <t>15628424</t>
  </si>
  <si>
    <t>Сачковичское</t>
  </si>
  <si>
    <t>15628460</t>
  </si>
  <si>
    <t>Сытобудское</t>
  </si>
  <si>
    <t>15628472</t>
  </si>
  <si>
    <t>Хороменское</t>
  </si>
  <si>
    <t>15628476</t>
  </si>
  <si>
    <t>Чолховское</t>
  </si>
  <si>
    <t>15628480</t>
  </si>
  <si>
    <t>Чуровичское</t>
  </si>
  <si>
    <t>15628488</t>
  </si>
  <si>
    <t>Клинцовский муниципальный район</t>
  </si>
  <si>
    <t>15630000</t>
  </si>
  <si>
    <t>Великотопальское</t>
  </si>
  <si>
    <t>15630408</t>
  </si>
  <si>
    <t>Гулевское</t>
  </si>
  <si>
    <t>15630424</t>
  </si>
  <si>
    <t>Коржовоголубовское</t>
  </si>
  <si>
    <t>15630448</t>
  </si>
  <si>
    <t>Лопатенское</t>
  </si>
  <si>
    <t>15630452</t>
  </si>
  <si>
    <t>Медведовское</t>
  </si>
  <si>
    <t>15630457</t>
  </si>
  <si>
    <t>Первомайское</t>
  </si>
  <si>
    <t>15630467</t>
  </si>
  <si>
    <t>Рожновское</t>
  </si>
  <si>
    <t>15630472</t>
  </si>
  <si>
    <t>Смолевичское</t>
  </si>
  <si>
    <t>15630480</t>
  </si>
  <si>
    <t>Смотровобудское</t>
  </si>
  <si>
    <t>15630481</t>
  </si>
  <si>
    <t>Комаричский муниципальный район</t>
  </si>
  <si>
    <t>15632000</t>
  </si>
  <si>
    <t>Аркинское</t>
  </si>
  <si>
    <t>15632404</t>
  </si>
  <si>
    <t>Быховское</t>
  </si>
  <si>
    <t>15632416</t>
  </si>
  <si>
    <t>Игрицкое</t>
  </si>
  <si>
    <t>15632428</t>
  </si>
  <si>
    <t>Литижское</t>
  </si>
  <si>
    <t>15632440</t>
  </si>
  <si>
    <t>Лопандинское</t>
  </si>
  <si>
    <t>15632464</t>
  </si>
  <si>
    <t>Марьинское</t>
  </si>
  <si>
    <t>15632450</t>
  </si>
  <si>
    <t>Поселок Комаричи</t>
  </si>
  <si>
    <t>15632151</t>
  </si>
  <si>
    <t>Усожское</t>
  </si>
  <si>
    <t>15632460</t>
  </si>
  <si>
    <t>Красногорский муниципальный район</t>
  </si>
  <si>
    <t>15634000</t>
  </si>
  <si>
    <t>Колюдовское</t>
  </si>
  <si>
    <t>15634420</t>
  </si>
  <si>
    <t>Лотаковское</t>
  </si>
  <si>
    <t>15634432</t>
  </si>
  <si>
    <t>Любовшанское</t>
  </si>
  <si>
    <t>15634436</t>
  </si>
  <si>
    <t>Макаричское</t>
  </si>
  <si>
    <t>15634440</t>
  </si>
  <si>
    <t>Перелазское</t>
  </si>
  <si>
    <t>15634452</t>
  </si>
  <si>
    <t>Поселок Красная Гора</t>
  </si>
  <si>
    <t>15634151</t>
  </si>
  <si>
    <t>Яловское</t>
  </si>
  <si>
    <t>15634484</t>
  </si>
  <si>
    <t>Мглинский муниципальный район</t>
  </si>
  <si>
    <t>15636000</t>
  </si>
  <si>
    <t>Беловодское</t>
  </si>
  <si>
    <t>15636404</t>
  </si>
  <si>
    <t>Вельжичское</t>
  </si>
  <si>
    <t>15636412</t>
  </si>
  <si>
    <t>Ветлевское</t>
  </si>
  <si>
    <t>15636416</t>
  </si>
  <si>
    <t>Высокское</t>
  </si>
  <si>
    <t>15636464</t>
  </si>
  <si>
    <t>Город Мглин</t>
  </si>
  <si>
    <t>15636101</t>
  </si>
  <si>
    <t>Краснокосаровское</t>
  </si>
  <si>
    <t>15636428</t>
  </si>
  <si>
    <t>Молодьковское</t>
  </si>
  <si>
    <t>15636472</t>
  </si>
  <si>
    <t>Новоромановское</t>
  </si>
  <si>
    <t>15636434</t>
  </si>
  <si>
    <t>Новочешуйковское</t>
  </si>
  <si>
    <t>15636452</t>
  </si>
  <si>
    <t>Осколковское</t>
  </si>
  <si>
    <t>15636436</t>
  </si>
  <si>
    <t>Симонтовское</t>
  </si>
  <si>
    <t>15636446</t>
  </si>
  <si>
    <t>Соколовское</t>
  </si>
  <si>
    <t>15636448</t>
  </si>
  <si>
    <t>Шумаровское</t>
  </si>
  <si>
    <t>15636468</t>
  </si>
  <si>
    <t>Навлинский муниципальный район</t>
  </si>
  <si>
    <t>15638000</t>
  </si>
  <si>
    <t>15638404</t>
  </si>
  <si>
    <t>Бяковское</t>
  </si>
  <si>
    <t>15638416</t>
  </si>
  <si>
    <t>Вздруженское</t>
  </si>
  <si>
    <t>15638420</t>
  </si>
  <si>
    <t>Клюковенское</t>
  </si>
  <si>
    <t>15638432</t>
  </si>
  <si>
    <t>Поселок Алтухово</t>
  </si>
  <si>
    <t>15638162</t>
  </si>
  <si>
    <t>Поселок Навля</t>
  </si>
  <si>
    <t>15638151</t>
  </si>
  <si>
    <t>Пролысовское</t>
  </si>
  <si>
    <t>15638448</t>
  </si>
  <si>
    <t>15638452</t>
  </si>
  <si>
    <t>Салтановское</t>
  </si>
  <si>
    <t>15638456</t>
  </si>
  <si>
    <t>Синезерское</t>
  </si>
  <si>
    <t>15638460</t>
  </si>
  <si>
    <t>15638464</t>
  </si>
  <si>
    <t>Чичковское</t>
  </si>
  <si>
    <t>15638446</t>
  </si>
  <si>
    <t>Щегловское</t>
  </si>
  <si>
    <t>15638468</t>
  </si>
  <si>
    <t>Новозыбковский</t>
  </si>
  <si>
    <t>15720000</t>
  </si>
  <si>
    <t>Новозыбковский муниципальный район</t>
  </si>
  <si>
    <t>15640000</t>
  </si>
  <si>
    <t>Верещакское</t>
  </si>
  <si>
    <t>15640408</t>
  </si>
  <si>
    <t>Деменское</t>
  </si>
  <si>
    <t>15640416</t>
  </si>
  <si>
    <t>Замишевское</t>
  </si>
  <si>
    <t>15640428</t>
  </si>
  <si>
    <t>Старобобовичское</t>
  </si>
  <si>
    <t>15640476</t>
  </si>
  <si>
    <t>Старокривецкое</t>
  </si>
  <si>
    <t>15640484</t>
  </si>
  <si>
    <t>Тростанское</t>
  </si>
  <si>
    <t>15640491</t>
  </si>
  <si>
    <t>Халевичское</t>
  </si>
  <si>
    <t>15640488</t>
  </si>
  <si>
    <t>Шеломовское</t>
  </si>
  <si>
    <t>15640497</t>
  </si>
  <si>
    <t>Погарский муниципальный район</t>
  </si>
  <si>
    <t>15642000</t>
  </si>
  <si>
    <t>Борщовское</t>
  </si>
  <si>
    <t>15642412</t>
  </si>
  <si>
    <t>Вадьковское</t>
  </si>
  <si>
    <t>15642417</t>
  </si>
  <si>
    <t>Витемлянское</t>
  </si>
  <si>
    <t>15642422</t>
  </si>
  <si>
    <t>Гетуновское</t>
  </si>
  <si>
    <t>15642452</t>
  </si>
  <si>
    <t>Городищенское</t>
  </si>
  <si>
    <t>15642428</t>
  </si>
  <si>
    <t>Гриневское</t>
  </si>
  <si>
    <t>15642432</t>
  </si>
  <si>
    <t>Долботовское</t>
  </si>
  <si>
    <t>15642436</t>
  </si>
  <si>
    <t>Кистерское</t>
  </si>
  <si>
    <t>15642440</t>
  </si>
  <si>
    <t>Поселок Погар</t>
  </si>
  <si>
    <t>15642151</t>
  </si>
  <si>
    <t>Посудичское</t>
  </si>
  <si>
    <t>15642444</t>
  </si>
  <si>
    <t>Прирубкинское</t>
  </si>
  <si>
    <t>15642448</t>
  </si>
  <si>
    <t>Стеченское</t>
  </si>
  <si>
    <t>15642454</t>
  </si>
  <si>
    <t>Суворовское</t>
  </si>
  <si>
    <t>15642456</t>
  </si>
  <si>
    <t>Чаусовское</t>
  </si>
  <si>
    <t>15642464</t>
  </si>
  <si>
    <t>Юдиновское</t>
  </si>
  <si>
    <t>15642472</t>
  </si>
  <si>
    <t>Почепский муниципальный район</t>
  </si>
  <si>
    <t>15644000</t>
  </si>
  <si>
    <t>Бакланское</t>
  </si>
  <si>
    <t>15644404</t>
  </si>
  <si>
    <t>Бельковское</t>
  </si>
  <si>
    <t>15644408</t>
  </si>
  <si>
    <t>Валуецкое</t>
  </si>
  <si>
    <t>15644412</t>
  </si>
  <si>
    <t>Витовское</t>
  </si>
  <si>
    <t>15644416</t>
  </si>
  <si>
    <t>Город Почеп</t>
  </si>
  <si>
    <t>15644101</t>
  </si>
  <si>
    <t>Гущинское</t>
  </si>
  <si>
    <t>15644428</t>
  </si>
  <si>
    <t>Дмитровское</t>
  </si>
  <si>
    <t>15644436</t>
  </si>
  <si>
    <t>Доманичское</t>
  </si>
  <si>
    <t>15644440</t>
  </si>
  <si>
    <t>Житнянское</t>
  </si>
  <si>
    <t>15644442</t>
  </si>
  <si>
    <t>Краснорогское</t>
  </si>
  <si>
    <t>15644444</t>
  </si>
  <si>
    <t>Московское</t>
  </si>
  <si>
    <t>15644466</t>
  </si>
  <si>
    <t>15644472</t>
  </si>
  <si>
    <t>Польниковское</t>
  </si>
  <si>
    <t>15644476</t>
  </si>
  <si>
    <t>Поселок Рамасуха</t>
  </si>
  <si>
    <t>15644160</t>
  </si>
  <si>
    <t>Рагозинское</t>
  </si>
  <si>
    <t>15644480</t>
  </si>
  <si>
    <t>Речицкое</t>
  </si>
  <si>
    <t>15644481</t>
  </si>
  <si>
    <t>Семецкое</t>
  </si>
  <si>
    <t>15644482</t>
  </si>
  <si>
    <t>Сетоловское</t>
  </si>
  <si>
    <t>15644484</t>
  </si>
  <si>
    <t>Титовское</t>
  </si>
  <si>
    <t>15644490</t>
  </si>
  <si>
    <t>Рогнединский муниципальный район</t>
  </si>
  <si>
    <t>15646000</t>
  </si>
  <si>
    <t>Вороновское</t>
  </si>
  <si>
    <t>15646408</t>
  </si>
  <si>
    <t>Поселок Рогнедино</t>
  </si>
  <si>
    <t>15646151</t>
  </si>
  <si>
    <t>Селиловичское</t>
  </si>
  <si>
    <t>15646424</t>
  </si>
  <si>
    <t>Тюнинское</t>
  </si>
  <si>
    <t>15646432</t>
  </si>
  <si>
    <t>Федоровское</t>
  </si>
  <si>
    <t>15646436</t>
  </si>
  <si>
    <t>Шаровичское</t>
  </si>
  <si>
    <t>15646444</t>
  </si>
  <si>
    <t>Севский муниципальный район</t>
  </si>
  <si>
    <t>15648000</t>
  </si>
  <si>
    <t>Город Севск</t>
  </si>
  <si>
    <t>15648101</t>
  </si>
  <si>
    <t>Доброводское</t>
  </si>
  <si>
    <t>15648412</t>
  </si>
  <si>
    <t>Косицкое</t>
  </si>
  <si>
    <t>15648432</t>
  </si>
  <si>
    <t>Новоямское</t>
  </si>
  <si>
    <t>15648458</t>
  </si>
  <si>
    <t>Подлесно-Новосельское</t>
  </si>
  <si>
    <t>15648448</t>
  </si>
  <si>
    <t>Пушкинское</t>
  </si>
  <si>
    <t>15648444</t>
  </si>
  <si>
    <t>Троебортновское</t>
  </si>
  <si>
    <t>15648428</t>
  </si>
  <si>
    <t>Чемлыжское</t>
  </si>
  <si>
    <t>15648420</t>
  </si>
  <si>
    <t>Стародубский</t>
  </si>
  <si>
    <t>15501000</t>
  </si>
  <si>
    <t>Стародубский муниципальный район</t>
  </si>
  <si>
    <t>15650000</t>
  </si>
  <si>
    <t>Воронокское</t>
  </si>
  <si>
    <t>15650412</t>
  </si>
  <si>
    <t>Гарцевское</t>
  </si>
  <si>
    <t>15650416</t>
  </si>
  <si>
    <t>Десятуховское</t>
  </si>
  <si>
    <t>15650448</t>
  </si>
  <si>
    <t>Занковское</t>
  </si>
  <si>
    <t>15650430</t>
  </si>
  <si>
    <t>Запольскохалеевичское</t>
  </si>
  <si>
    <t>15650432</t>
  </si>
  <si>
    <t>Каменское</t>
  </si>
  <si>
    <t>15650436</t>
  </si>
  <si>
    <t>Меленское</t>
  </si>
  <si>
    <t>15650484</t>
  </si>
  <si>
    <t>Мишковское</t>
  </si>
  <si>
    <t>15650452</t>
  </si>
  <si>
    <t>Мохоновское</t>
  </si>
  <si>
    <t>15650456</t>
  </si>
  <si>
    <t>Понуровское</t>
  </si>
  <si>
    <t>15650472</t>
  </si>
  <si>
    <t>Суземский муниципальный район</t>
  </si>
  <si>
    <t>15652000</t>
  </si>
  <si>
    <t>Алешковичское</t>
  </si>
  <si>
    <t>15652404</t>
  </si>
  <si>
    <t>Невдольское</t>
  </si>
  <si>
    <t>15652418</t>
  </si>
  <si>
    <t>Новопогощенская</t>
  </si>
  <si>
    <t>15652428</t>
  </si>
  <si>
    <t>Поселок Кокоревка</t>
  </si>
  <si>
    <t>15652162</t>
  </si>
  <si>
    <t>Поселок Суземка</t>
  </si>
  <si>
    <t>15652151</t>
  </si>
  <si>
    <t>Селеченское</t>
  </si>
  <si>
    <t>15652436</t>
  </si>
  <si>
    <t>Холмечское</t>
  </si>
  <si>
    <t>15652444</t>
  </si>
  <si>
    <t>Суражский муниципальный район</t>
  </si>
  <si>
    <t>15654000</t>
  </si>
  <si>
    <t>Влазовичское</t>
  </si>
  <si>
    <t>15654408</t>
  </si>
  <si>
    <t>Город Сураж</t>
  </si>
  <si>
    <t>15654101</t>
  </si>
  <si>
    <t>Дегтяревское</t>
  </si>
  <si>
    <t>15654420</t>
  </si>
  <si>
    <t>15654422</t>
  </si>
  <si>
    <t>Кулажское</t>
  </si>
  <si>
    <t>15654428</t>
  </si>
  <si>
    <t>Лопазненское</t>
  </si>
  <si>
    <t>15654432</t>
  </si>
  <si>
    <t>Нивнянское</t>
  </si>
  <si>
    <t>15654440</t>
  </si>
  <si>
    <t>Овчинское</t>
  </si>
  <si>
    <t>15654448</t>
  </si>
  <si>
    <t>Трубчевский муниципальный район</t>
  </si>
  <si>
    <t>15656000</t>
  </si>
  <si>
    <t>Город Трубчевск</t>
  </si>
  <si>
    <t>15656101</t>
  </si>
  <si>
    <t>Городецкое</t>
  </si>
  <si>
    <t>15656405</t>
  </si>
  <si>
    <t>Поселок Белая Березка</t>
  </si>
  <si>
    <t>15656155</t>
  </si>
  <si>
    <t>Селецкое</t>
  </si>
  <si>
    <t>15656440</t>
  </si>
  <si>
    <t>Семячковское</t>
  </si>
  <si>
    <t>15656444</t>
  </si>
  <si>
    <t>Телецкое</t>
  </si>
  <si>
    <t>15656452</t>
  </si>
  <si>
    <t>Усохское</t>
  </si>
  <si>
    <t>15656460</t>
  </si>
  <si>
    <t>Юровское</t>
  </si>
  <si>
    <t>15656470</t>
  </si>
  <si>
    <t>Унечский муниципальный район</t>
  </si>
  <si>
    <t>15658000</t>
  </si>
  <si>
    <t>15658404</t>
  </si>
  <si>
    <t>15658416</t>
  </si>
  <si>
    <t>Город Унеча</t>
  </si>
  <si>
    <t>15658101</t>
  </si>
  <si>
    <t>Ивайтенское</t>
  </si>
  <si>
    <t>15658424</t>
  </si>
  <si>
    <t>Красновичское</t>
  </si>
  <si>
    <t>15658428</t>
  </si>
  <si>
    <t>Найтоповичское</t>
  </si>
  <si>
    <t>15658440</t>
  </si>
  <si>
    <t>Павловское</t>
  </si>
  <si>
    <t>15658448</t>
  </si>
  <si>
    <t>Старогутнянское</t>
  </si>
  <si>
    <t>15658464</t>
  </si>
  <si>
    <t>Старосельское</t>
  </si>
  <si>
    <t>15658468</t>
  </si>
  <si>
    <t>МО_ОКТМО</t>
  </si>
  <si>
    <t>4190415</t>
  </si>
  <si>
    <t>20.12.2022</t>
  </si>
  <si>
    <t>Добавить вид деятельности</t>
  </si>
  <si>
    <t>Оболенский Сергей Викторович</t>
  </si>
  <si>
    <t>Главный энергетик</t>
  </si>
  <si>
    <t>8(4832)58-18-33</t>
  </si>
  <si>
    <t>energy@gkmp32.com</t>
  </si>
  <si>
    <t>Общество с ограниченной ответственностью "НПО"Группа компаний машиностроения и приборостроения"</t>
  </si>
  <si>
    <t>1103256000540</t>
  </si>
  <si>
    <t>12.07.2010</t>
  </si>
  <si>
    <t>Межрайонная инспекция Федеральной налоговой службы №10 по Брянской области серия 32 №001715269 от 12 июля 2010г</t>
  </si>
  <si>
    <t>Оболенский</t>
  </si>
  <si>
    <t>Сергей</t>
  </si>
  <si>
    <t>Викторович</t>
  </si>
  <si>
    <t>Инютин</t>
  </si>
  <si>
    <t>Николай</t>
  </si>
  <si>
    <t>Владиславович</t>
  </si>
  <si>
    <t>241022, г.Брянск,бульвар Щорса,д.7</t>
  </si>
  <si>
    <t>121596,г.Москва,вн.тер.муниципальный округ Можайский,ул.Толбухина,д.10,корп.2, пом.1</t>
  </si>
  <si>
    <t>8(4832)58-19-66</t>
  </si>
  <si>
    <t>www.gkmp32.com</t>
  </si>
  <si>
    <t>gkmp@gkmp32.com</t>
  </si>
  <si>
    <t>c 08:00 до 16:30</t>
  </si>
  <si>
    <t>единственная система водоснабжения(собственная артезианская скважина)</t>
  </si>
  <si>
    <t>О</t>
  </si>
  <si>
    <t>Город Брянск (15701000)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</si>
</sst>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0" fillId="0" borderId="0" xfId="0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4" Type="http://schemas.openxmlformats.org/officeDocument/2006/relationships/image" Target="../media/image19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114</xdr:row>
      <xdr:rowOff>104775</xdr:rowOff>
    </xdr:from>
    <xdr:to>
      <xdr:col>3</xdr:col>
      <xdr:colOff>0</xdr:colOff>
      <xdr:row>117</xdr:row>
      <xdr:rowOff>187325</xdr:rowOff>
    </xdr:to>
    <xdr:sp macro="[0]!Instruction.BlockClick" textlink="">
      <xdr:nvSpPr>
        <xdr:cNvPr id="2" name="InstrBlock_7"/>
        <xdr:cNvSpPr txBox="1">
          <a:spLocks noChangeArrowheads="1"/>
        </xdr:cNvSpPr>
      </xdr:nvSpPr>
      <xdr:spPr bwMode="auto">
        <a:xfrm>
          <a:off x="219075" y="3838575"/>
          <a:ext cx="2066925" cy="463550"/>
        </a:xfrm>
        <a:prstGeom prst="rect">
          <a:avLst/>
        </a:prstGeom>
        <a:solidFill>
          <a:srgbClr val="FFC17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Обновление</a:t>
          </a:r>
        </a:p>
      </xdr:txBody>
    </xdr:sp>
    <xdr:clientData/>
  </xdr:twoCellAnchor>
  <xdr:twoCellAnchor editAs="absolute">
    <xdr:from>
      <xdr:col>1</xdr:col>
      <xdr:colOff>0</xdr:colOff>
      <xdr:row>112</xdr:row>
      <xdr:rowOff>155575</xdr:rowOff>
    </xdr:from>
    <xdr:to>
      <xdr:col>3</xdr:col>
      <xdr:colOff>0</xdr:colOff>
      <xdr:row>114</xdr:row>
      <xdr:rowOff>104775</xdr:rowOff>
    </xdr:to>
    <xdr:sp macro="[0]!Instruction.BlockClick" textlink="">
      <xdr:nvSpPr>
        <xdr:cNvPr id="4" name="InstrBlock_6"/>
        <xdr:cNvSpPr txBox="1">
          <a:spLocks noChangeArrowheads="1"/>
        </xdr:cNvSpPr>
      </xdr:nvSpPr>
      <xdr:spPr bwMode="auto">
        <a:xfrm>
          <a:off x="219075" y="33750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Методология заполнения</a:t>
          </a:r>
        </a:p>
      </xdr:txBody>
    </xdr:sp>
    <xdr:clientData/>
  </xdr:twoCellAnchor>
  <xdr:twoCellAnchor editAs="absolute">
    <xdr:from>
      <xdr:col>1</xdr:col>
      <xdr:colOff>0</xdr:colOff>
      <xdr:row>110</xdr:row>
      <xdr:rowOff>73025</xdr:rowOff>
    </xdr:from>
    <xdr:to>
      <xdr:col>3</xdr:col>
      <xdr:colOff>0</xdr:colOff>
      <xdr:row>112</xdr:row>
      <xdr:rowOff>155575</xdr:rowOff>
    </xdr:to>
    <xdr:sp macro="[0]!Instruction.BlockClick" textlink="">
      <xdr:nvSpPr>
        <xdr:cNvPr id="5" name="InstrBlock_5"/>
        <xdr:cNvSpPr txBox="1">
          <a:spLocks noChangeArrowheads="1"/>
        </xdr:cNvSpPr>
      </xdr:nvSpPr>
      <xdr:spPr bwMode="auto">
        <a:xfrm>
          <a:off x="219075" y="29114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Организационно-технические консультации</a:t>
          </a:r>
        </a:p>
      </xdr:txBody>
    </xdr:sp>
    <xdr:clientData/>
  </xdr:twoCellAnchor>
  <xdr:twoCellAnchor editAs="absolute">
    <xdr:from>
      <xdr:col>1</xdr:col>
      <xdr:colOff>0</xdr:colOff>
      <xdr:row>107</xdr:row>
      <xdr:rowOff>180975</xdr:rowOff>
    </xdr:from>
    <xdr:to>
      <xdr:col>3</xdr:col>
      <xdr:colOff>0</xdr:colOff>
      <xdr:row>110</xdr:row>
      <xdr:rowOff>73025</xdr:rowOff>
    </xdr:to>
    <xdr:sp macro="[0]!Instruction.BlockClick" textlink="">
      <xdr:nvSpPr>
        <xdr:cNvPr id="6" name="InstrBlock_4"/>
        <xdr:cNvSpPr txBox="1">
          <a:spLocks noChangeArrowheads="1"/>
        </xdr:cNvSpPr>
      </xdr:nvSpPr>
      <xdr:spPr bwMode="auto">
        <a:xfrm>
          <a:off x="219075" y="24479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Проверка отчёта</a:t>
          </a:r>
        </a:p>
      </xdr:txBody>
    </xdr:sp>
    <xdr:clientData/>
  </xdr:twoCellAnchor>
  <xdr:twoCellAnchor editAs="absolute">
    <xdr:from>
      <xdr:col>1</xdr:col>
      <xdr:colOff>0</xdr:colOff>
      <xdr:row>105</xdr:row>
      <xdr:rowOff>98425</xdr:rowOff>
    </xdr:from>
    <xdr:to>
      <xdr:col>3</xdr:col>
      <xdr:colOff>0</xdr:colOff>
      <xdr:row>107</xdr:row>
      <xdr:rowOff>180975</xdr:rowOff>
    </xdr:to>
    <xdr:sp macro="[0]!Instruction.BlockClick" textlink="">
      <xdr:nvSpPr>
        <xdr:cNvPr id="7" name="InstrBlock_3"/>
        <xdr:cNvSpPr txBox="1">
          <a:spLocks noChangeArrowheads="1"/>
        </xdr:cNvSpPr>
      </xdr:nvSpPr>
      <xdr:spPr bwMode="auto">
        <a:xfrm>
          <a:off x="219075" y="19843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Работа с реестрами</a:t>
          </a:r>
        </a:p>
      </xdr:txBody>
    </xdr:sp>
    <xdr:clientData/>
  </xdr:twoCellAnchor>
  <xdr:twoCellAnchor editAs="absolute">
    <xdr:from>
      <xdr:col>1</xdr:col>
      <xdr:colOff>0</xdr:colOff>
      <xdr:row>103</xdr:row>
      <xdr:rowOff>15875</xdr:rowOff>
    </xdr:from>
    <xdr:to>
      <xdr:col>3</xdr:col>
      <xdr:colOff>0</xdr:colOff>
      <xdr:row>105</xdr:row>
      <xdr:rowOff>98425</xdr:rowOff>
    </xdr:to>
    <xdr:sp macro="[0]!Instruction.BlockClick" textlink="">
      <xdr:nvSpPr>
        <xdr:cNvPr id="8" name="InstrBlock_2"/>
        <xdr:cNvSpPr txBox="1">
          <a:spLocks noChangeArrowheads="1"/>
        </xdr:cNvSpPr>
      </xdr:nvSpPr>
      <xdr:spPr bwMode="auto">
        <a:xfrm>
          <a:off x="219075" y="152082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Условные обозначения</a:t>
          </a:r>
        </a:p>
      </xdr:txBody>
    </xdr:sp>
    <xdr:clientData/>
  </xdr:twoCellAnchor>
  <xdr:twoCellAnchor>
    <xdr:from>
      <xdr:col>4</xdr:col>
      <xdr:colOff>47624</xdr:colOff>
      <xdr:row>108</xdr:row>
      <xdr:rowOff>114299</xdr:rowOff>
    </xdr:from>
    <xdr:to>
      <xdr:col>9</xdr:col>
      <xdr:colOff>181724</xdr:colOff>
      <xdr:row>110</xdr:row>
      <xdr:rowOff>165299</xdr:rowOff>
    </xdr:to>
    <xdr:sp macro="[0]!Instruction.cmdGetUpdate_Click" textlink="">
      <xdr:nvSpPr>
        <xdr:cNvPr id="9" name="cmdGetUpdate"/>
        <xdr:cNvSpPr txBox="1">
          <a:spLocks noChangeArrowheads="1"/>
        </xdr:cNvSpPr>
      </xdr:nvSpPr>
      <xdr:spPr bwMode="auto">
        <a:xfrm>
          <a:off x="2486024" y="4181475"/>
          <a:ext cx="318210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Обновить</a:t>
          </a:r>
        </a:p>
      </xdr:txBody>
    </xdr:sp>
    <xdr:clientData/>
  </xdr:twoCellAnchor>
  <xdr:twoCellAnchor>
    <xdr:from>
      <xdr:col>9</xdr:col>
      <xdr:colOff>257175</xdr:colOff>
      <xdr:row>108</xdr:row>
      <xdr:rowOff>114300</xdr:rowOff>
    </xdr:from>
    <xdr:to>
      <xdr:col>15</xdr:col>
      <xdr:colOff>105525</xdr:colOff>
      <xdr:row>110</xdr:row>
      <xdr:rowOff>165300</xdr:rowOff>
    </xdr:to>
    <xdr:sp macro="[0]!Instruction.cmdShowHideUpdateLog_Click" textlink="">
      <xdr:nvSpPr>
        <xdr:cNvPr id="10" name="cmdShowHideUpdateLog"/>
        <xdr:cNvSpPr txBox="1">
          <a:spLocks noChangeArrowheads="1"/>
        </xdr:cNvSpPr>
      </xdr:nvSpPr>
      <xdr:spPr bwMode="auto">
        <a:xfrm>
          <a:off x="5743575" y="4181475"/>
          <a:ext cx="3505950" cy="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32000" tIns="36000" rIns="36000" bIns="36000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Показать / скрыть лог обновления</a:t>
          </a:r>
        </a:p>
      </xdr:txBody>
    </xdr:sp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2</xdr:col>
      <xdr:colOff>0</xdr:colOff>
      <xdr:row>6</xdr:row>
      <xdr:rowOff>0</xdr:rowOff>
    </xdr:to>
    <xdr:pic>
      <xdr:nvPicPr>
        <xdr:cNvPr id="339982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11811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0</xdr:colOff>
      <xdr:row>5</xdr:row>
      <xdr:rowOff>0</xdr:rowOff>
    </xdr:from>
    <xdr:to>
      <xdr:col>3</xdr:col>
      <xdr:colOff>0</xdr:colOff>
      <xdr:row>103</xdr:row>
      <xdr:rowOff>15875</xdr:rowOff>
    </xdr:to>
    <xdr:sp macro="[0]!Instruction.BlockClick" textlink="">
      <xdr:nvSpPr>
        <xdr:cNvPr id="14" name="InstrBlock_1"/>
        <xdr:cNvSpPr txBox="1">
          <a:spLocks noChangeArrowheads="1"/>
        </xdr:cNvSpPr>
      </xdr:nvSpPr>
      <xdr:spPr bwMode="auto">
        <a:xfrm>
          <a:off x="219075" y="1057275"/>
          <a:ext cx="2066925" cy="463550"/>
        </a:xfrm>
        <a:prstGeom prst="rect">
          <a:avLst/>
        </a:prstGeom>
        <a:solidFill>
          <a:srgbClr val="F0F0F0"/>
        </a:solidFill>
        <a:ln w="9525">
          <a:solidFill>
            <a:srgbClr val="A6A6A6"/>
          </a:solidFill>
          <a:miter lim="800000"/>
          <a:headEnd/>
          <a:tailEnd/>
        </a:ln>
      </xdr:spPr>
      <xdr:txBody>
        <a:bodyPr vertOverflow="clip" wrap="square" lIns="468000" tIns="46800" rIns="36000" bIns="468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Технические требования</a:t>
          </a:r>
        </a:p>
      </xdr:txBody>
    </xdr:sp>
    <xdr:clientData/>
  </xdr:twoCellAnchor>
  <xdr:twoCellAnchor editAs="absolute">
    <xdr:from>
      <xdr:col>1</xdr:col>
      <xdr:colOff>66675</xdr:colOff>
      <xdr:row>5</xdr:row>
      <xdr:rowOff>57150</xdr:rowOff>
    </xdr:from>
    <xdr:to>
      <xdr:col>1</xdr:col>
      <xdr:colOff>447675</xdr:colOff>
      <xdr:row>102</xdr:row>
      <xdr:rowOff>314325</xdr:rowOff>
    </xdr:to>
    <xdr:pic macro="[0]!Instruction.BlockClick">
      <xdr:nvPicPr>
        <xdr:cNvPr id="339984" name="InstrImg_1" descr="icon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11144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103</xdr:row>
      <xdr:rowOff>47625</xdr:rowOff>
    </xdr:from>
    <xdr:to>
      <xdr:col>1</xdr:col>
      <xdr:colOff>428625</xdr:colOff>
      <xdr:row>105</xdr:row>
      <xdr:rowOff>57150</xdr:rowOff>
    </xdr:to>
    <xdr:pic macro="[0]!Instruction.BlockClick">
      <xdr:nvPicPr>
        <xdr:cNvPr id="339985" name="InstrImg_2" descr="icon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1552575"/>
          <a:ext cx="3810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105</xdr:row>
      <xdr:rowOff>133350</xdr:rowOff>
    </xdr:from>
    <xdr:to>
      <xdr:col>1</xdr:col>
      <xdr:colOff>428625</xdr:colOff>
      <xdr:row>107</xdr:row>
      <xdr:rowOff>152400</xdr:rowOff>
    </xdr:to>
    <xdr:pic macro="[0]!Instruction.BlockClick">
      <xdr:nvPicPr>
        <xdr:cNvPr id="339986" name="InstrImg_3" descr="icon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01930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108</xdr:row>
      <xdr:rowOff>38100</xdr:rowOff>
    </xdr:from>
    <xdr:to>
      <xdr:col>1</xdr:col>
      <xdr:colOff>428625</xdr:colOff>
      <xdr:row>110</xdr:row>
      <xdr:rowOff>57150</xdr:rowOff>
    </xdr:to>
    <xdr:pic macro="[0]!Instruction.BlockClick">
      <xdr:nvPicPr>
        <xdr:cNvPr id="339987" name="InstrImg_4" descr="icon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495550"/>
          <a:ext cx="3810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47625</xdr:colOff>
      <xdr:row>110</xdr:row>
      <xdr:rowOff>123825</xdr:rowOff>
    </xdr:from>
    <xdr:to>
      <xdr:col>1</xdr:col>
      <xdr:colOff>428625</xdr:colOff>
      <xdr:row>112</xdr:row>
      <xdr:rowOff>123825</xdr:rowOff>
    </xdr:to>
    <xdr:pic macro="[0]!Instruction.BlockClick">
      <xdr:nvPicPr>
        <xdr:cNvPr id="339988" name="InstrImg_5" descr="icon5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6700" y="296227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66675</xdr:colOff>
      <xdr:row>113</xdr:row>
      <xdr:rowOff>28575</xdr:rowOff>
    </xdr:from>
    <xdr:to>
      <xdr:col>1</xdr:col>
      <xdr:colOff>447675</xdr:colOff>
      <xdr:row>114</xdr:row>
      <xdr:rowOff>85725</xdr:rowOff>
    </xdr:to>
    <xdr:pic macro="[0]!Instruction.BlockClick">
      <xdr:nvPicPr>
        <xdr:cNvPr id="339989" name="InstrImg_6" descr="icon6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85750" y="3438525"/>
          <a:ext cx="3810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18</xdr:row>
      <xdr:rowOff>0</xdr:rowOff>
    </xdr:from>
    <xdr:to>
      <xdr:col>2</xdr:col>
      <xdr:colOff>0</xdr:colOff>
      <xdr:row>18</xdr:row>
      <xdr:rowOff>0</xdr:rowOff>
    </xdr:to>
    <xdr:pic>
      <xdr:nvPicPr>
        <xdr:cNvPr id="339990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38195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0</xdr:colOff>
      <xdr:row>32</xdr:row>
      <xdr:rowOff>0</xdr:rowOff>
    </xdr:from>
    <xdr:to>
      <xdr:col>2</xdr:col>
      <xdr:colOff>0</xdr:colOff>
      <xdr:row>32</xdr:row>
      <xdr:rowOff>0</xdr:rowOff>
    </xdr:to>
    <xdr:pic>
      <xdr:nvPicPr>
        <xdr:cNvPr id="339991" name="Pict 9" descr="тест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00100" y="4505325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1</xdr:col>
      <xdr:colOff>19050</xdr:colOff>
      <xdr:row>114</xdr:row>
      <xdr:rowOff>114300</xdr:rowOff>
    </xdr:from>
    <xdr:to>
      <xdr:col>1</xdr:col>
      <xdr:colOff>447675</xdr:colOff>
      <xdr:row>117</xdr:row>
      <xdr:rowOff>180975</xdr:rowOff>
    </xdr:to>
    <xdr:pic macro="[0]!Instruction.BlockClick">
      <xdr:nvPicPr>
        <xdr:cNvPr id="339992" name="InstrImg_7" descr="icon8.png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38125" y="3848100"/>
          <a:ext cx="4286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3" name="chkGetUpdatesTrue" descr="check_yes.jpg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4" name="chkNoUpdatesFalse" descr="check_no.png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106</xdr:row>
      <xdr:rowOff>57150</xdr:rowOff>
    </xdr:from>
    <xdr:to>
      <xdr:col>4</xdr:col>
      <xdr:colOff>257175</xdr:colOff>
      <xdr:row>107</xdr:row>
      <xdr:rowOff>19050</xdr:rowOff>
    </xdr:to>
    <xdr:pic macro="[0]!Instruction.chkUpdates_Click">
      <xdr:nvPicPr>
        <xdr:cNvPr id="339995" name="chkNoUpdatesTrue" descr="check_yes.jpg" hidden="1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104775</xdr:colOff>
      <xdr:row>104</xdr:row>
      <xdr:rowOff>47625</xdr:rowOff>
    </xdr:from>
    <xdr:to>
      <xdr:col>4</xdr:col>
      <xdr:colOff>257175</xdr:colOff>
      <xdr:row>105</xdr:row>
      <xdr:rowOff>9525</xdr:rowOff>
    </xdr:to>
    <xdr:pic macro="[0]!Instruction.chkUpdates_Click">
      <xdr:nvPicPr>
        <xdr:cNvPr id="339996" name="chkGetUpdatesFalse" descr="check_no.png" hidden="1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76525" y="4505325"/>
          <a:ext cx="1524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57150</xdr:colOff>
      <xdr:row>108</xdr:row>
      <xdr:rowOff>104775</xdr:rowOff>
    </xdr:from>
    <xdr:to>
      <xdr:col>5</xdr:col>
      <xdr:colOff>180975</xdr:colOff>
      <xdr:row>110</xdr:row>
      <xdr:rowOff>142875</xdr:rowOff>
    </xdr:to>
    <xdr:pic macro="[0]!Instruction.cmdGetUpdate_Click">
      <xdr:nvPicPr>
        <xdr:cNvPr id="339997" name="cmdGetUpdateImg" descr="icon11.pn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2628900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276225</xdr:colOff>
      <xdr:row>108</xdr:row>
      <xdr:rowOff>104775</xdr:rowOff>
    </xdr:from>
    <xdr:to>
      <xdr:col>11</xdr:col>
      <xdr:colOff>104775</xdr:colOff>
      <xdr:row>110</xdr:row>
      <xdr:rowOff>142875</xdr:rowOff>
    </xdr:to>
    <xdr:pic macro="[0]!Instruction.cmdShowHideUpdateLog_Click">
      <xdr:nvPicPr>
        <xdr:cNvPr id="339998" name="cmdShowHideUpdateLogImg" descr="icon13.pn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333875" y="4505325"/>
          <a:ext cx="419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219380</xdr:colOff>
      <xdr:row>2</xdr:row>
      <xdr:rowOff>9392</xdr:rowOff>
    </xdr:from>
    <xdr:to>
      <xdr:col>2</xdr:col>
      <xdr:colOff>1303225</xdr:colOff>
      <xdr:row>2</xdr:row>
      <xdr:rowOff>223955</xdr:rowOff>
    </xdr:to>
    <xdr:sp macro="" textlink="">
      <xdr:nvSpPr>
        <xdr:cNvPr id="31" name="cmdAct_1"/>
        <xdr:cNvSpPr txBox="1">
          <a:spLocks noChangeArrowheads="1"/>
        </xdr:cNvSpPr>
      </xdr:nvSpPr>
      <xdr:spPr bwMode="auto">
        <a:xfrm>
          <a:off x="1019480" y="352292"/>
          <a:ext cx="1083845" cy="214563"/>
        </a:xfrm>
        <a:prstGeom prst="rect">
          <a:avLst/>
        </a:prstGeom>
        <a:solidFill>
          <a:srgbClr val="B3FFD9"/>
        </a:solidFill>
        <a:ln w="9525">
          <a:noFill/>
          <a:miter lim="800000"/>
          <a:headEnd/>
          <a:tailEnd/>
        </a:ln>
      </xdr:spPr>
      <xdr:txBody>
        <a:bodyPr vertOverflow="clip" wrap="square" lIns="360000" tIns="36000" rIns="3600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tx1"/>
              </a:solidFill>
              <a:latin typeface="Tahoma"/>
              <a:ea typeface="Tahoma"/>
              <a:cs typeface="Tahoma"/>
            </a:rPr>
            <a:t>Актуальна</a:t>
          </a:r>
        </a:p>
      </xdr:txBody>
    </xdr:sp>
    <xdr:clientData/>
  </xdr:twoCellAnchor>
  <xdr:twoCellAnchor>
    <xdr:from>
      <xdr:col>2</xdr:col>
      <xdr:colOff>190500</xdr:colOff>
      <xdr:row>1</xdr:row>
      <xdr:rowOff>114300</xdr:rowOff>
    </xdr:from>
    <xdr:to>
      <xdr:col>2</xdr:col>
      <xdr:colOff>476250</xdr:colOff>
      <xdr:row>3</xdr:row>
      <xdr:rowOff>57150</xdr:rowOff>
    </xdr:to>
    <xdr:pic>
      <xdr:nvPicPr>
        <xdr:cNvPr id="340000" name="cmdAct_2" descr="icon15.png"/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990600" y="247650"/>
          <a:ext cx="2857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219075</xdr:colOff>
      <xdr:row>2</xdr:row>
      <xdr:rowOff>9525</xdr:rowOff>
    </xdr:from>
    <xdr:to>
      <xdr:col>4</xdr:col>
      <xdr:colOff>81629</xdr:colOff>
      <xdr:row>2</xdr:row>
      <xdr:rowOff>219075</xdr:rowOff>
    </xdr:to>
    <xdr:sp macro="[0]!Instruction.cmdGetUpdate_Click" textlink="">
      <xdr:nvSpPr>
        <xdr:cNvPr id="33" name="cmdNoAct_1" hidden="1"/>
        <xdr:cNvSpPr txBox="1">
          <a:spLocks noChangeArrowheads="1"/>
        </xdr:cNvSpPr>
      </xdr:nvSpPr>
      <xdr:spPr bwMode="auto">
        <a:xfrm>
          <a:off x="1019175" y="352425"/>
          <a:ext cx="1634204" cy="209550"/>
        </a:xfrm>
        <a:prstGeom prst="rect">
          <a:avLst/>
        </a:prstGeom>
        <a:solidFill>
          <a:srgbClr val="FF5050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chemeClr val="bg1"/>
              </a:solidFill>
              <a:latin typeface="Tahoma"/>
              <a:ea typeface="Tahoma"/>
              <a:cs typeface="Tahoma"/>
            </a:rPr>
            <a:t>Требуется обновление</a:t>
          </a:r>
        </a:p>
      </xdr:txBody>
    </xdr:sp>
    <xdr:clientData/>
  </xdr:twoCellAnchor>
  <xdr:twoCellAnchor editAs="oneCell">
    <xdr:from>
      <xdr:col>2</xdr:col>
      <xdr:colOff>228600</xdr:colOff>
      <xdr:row>1</xdr:row>
      <xdr:rowOff>200025</xdr:rowOff>
    </xdr:from>
    <xdr:to>
      <xdr:col>2</xdr:col>
      <xdr:colOff>476250</xdr:colOff>
      <xdr:row>3</xdr:row>
      <xdr:rowOff>9525</xdr:rowOff>
    </xdr:to>
    <xdr:pic>
      <xdr:nvPicPr>
        <xdr:cNvPr id="340002" name="cmdNoAct_2" descr="icon16.png" hidden="1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28700" y="333375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220436</xdr:colOff>
      <xdr:row>2</xdr:row>
      <xdr:rowOff>3612</xdr:rowOff>
    </xdr:from>
    <xdr:to>
      <xdr:col>4</xdr:col>
      <xdr:colOff>141514</xdr:colOff>
      <xdr:row>2</xdr:row>
      <xdr:rowOff>219612</xdr:rowOff>
    </xdr:to>
    <xdr:sp macro="" textlink="">
      <xdr:nvSpPr>
        <xdr:cNvPr id="35" name="cmdNoInet_1" hidden="1"/>
        <xdr:cNvSpPr txBox="1">
          <a:spLocks noChangeArrowheads="1"/>
        </xdr:cNvSpPr>
      </xdr:nvSpPr>
      <xdr:spPr bwMode="auto">
        <a:xfrm>
          <a:off x="1020536" y="346512"/>
          <a:ext cx="1692728" cy="216000"/>
        </a:xfrm>
        <a:prstGeom prst="rect">
          <a:avLst/>
        </a:prstGeom>
        <a:solidFill>
          <a:srgbClr val="FFCC66"/>
        </a:solidFill>
        <a:ln w="9525">
          <a:noFill/>
          <a:miter lim="800000"/>
          <a:headEnd/>
          <a:tailEnd/>
        </a:ln>
      </xdr:spPr>
      <xdr:txBody>
        <a:bodyPr vertOverflow="clip" wrap="square" lIns="288000" tIns="36000" rIns="0" bIns="36000" anchor="ctr" upright="1"/>
        <a:lstStyle/>
        <a:p>
          <a:pPr algn="l" rtl="0">
            <a:defRPr sz="1000"/>
          </a:pPr>
          <a:r>
            <a:rPr lang="ru-RU" sz="1000" b="0" i="0" u="none" strike="noStrike" baseline="0">
              <a:solidFill>
                <a:sysClr val="windowText" lastClr="000000"/>
              </a:solidFill>
              <a:latin typeface="Tahoma"/>
              <a:ea typeface="Tahoma"/>
              <a:cs typeface="Tahoma"/>
            </a:rPr>
            <a:t>Ошибка подключения</a:t>
          </a:r>
        </a:p>
      </xdr:txBody>
    </xdr:sp>
    <xdr:clientData/>
  </xdr:twoCellAnchor>
  <xdr:oneCellAnchor>
    <xdr:from>
      <xdr:col>2</xdr:col>
      <xdr:colOff>200025</xdr:colOff>
      <xdr:row>1</xdr:row>
      <xdr:rowOff>136963</xdr:rowOff>
    </xdr:from>
    <xdr:ext cx="250371" cy="374141"/>
    <xdr:sp macro="" textlink="">
      <xdr:nvSpPr>
        <xdr:cNvPr id="36" name="cmdNoInet_2" hidden="1"/>
        <xdr:cNvSpPr txBox="1"/>
      </xdr:nvSpPr>
      <xdr:spPr>
        <a:xfrm>
          <a:off x="1000125" y="270313"/>
          <a:ext cx="250371" cy="374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ru-RU" sz="1800" b="1">
              <a:solidFill>
                <a:schemeClr val="bg1"/>
              </a:solidFill>
            </a:rPr>
            <a:t>!</a:t>
          </a:r>
        </a:p>
      </xdr:txBody>
    </xdr:sp>
    <xdr:clientData/>
  </xdr:oneCellAnchor>
  <xdr:twoCellAnchor>
    <xdr:from>
      <xdr:col>18</xdr:col>
      <xdr:colOff>200025</xdr:colOff>
      <xdr:row>1</xdr:row>
      <xdr:rowOff>47625</xdr:rowOff>
    </xdr:from>
    <xdr:to>
      <xdr:col>24</xdr:col>
      <xdr:colOff>267803</xdr:colOff>
      <xdr:row>2</xdr:row>
      <xdr:rowOff>123825</xdr:rowOff>
    </xdr:to>
    <xdr:sp macro="[0]!Instruction.cmdStart_Click" textlink="">
      <xdr:nvSpPr>
        <xdr:cNvPr id="37" name="cmdStart" hidden="1"/>
        <xdr:cNvSpPr>
          <a:spLocks noChangeArrowheads="1"/>
        </xdr:cNvSpPr>
      </xdr:nvSpPr>
      <xdr:spPr bwMode="auto">
        <a:xfrm>
          <a:off x="6915150" y="180975"/>
          <a:ext cx="1839428" cy="285750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Приступить к заполнению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66675</xdr:colOff>
      <xdr:row>0</xdr:row>
      <xdr:rowOff>47625</xdr:rowOff>
    </xdr:from>
    <xdr:to>
      <xdr:col>6</xdr:col>
      <xdr:colOff>78601</xdr:colOff>
      <xdr:row>0</xdr:row>
      <xdr:rowOff>301503</xdr:rowOff>
    </xdr:to>
    <xdr:sp macro="[0]!modUpdTemplLogger.Clear" textlink="">
      <xdr:nvSpPr>
        <xdr:cNvPr id="194761" name="cmdStart"/>
        <xdr:cNvSpPr>
          <a:spLocks noChangeArrowheads="1"/>
        </xdr:cNvSpPr>
      </xdr:nvSpPr>
      <xdr:spPr bwMode="auto">
        <a:xfrm>
          <a:off x="9544050" y="47625"/>
          <a:ext cx="1840726" cy="253878"/>
        </a:xfrm>
        <a:prstGeom prst="roundRect">
          <a:avLst>
            <a:gd name="adj" fmla="val 0"/>
          </a:avLst>
        </a:prstGeom>
        <a:solidFill>
          <a:srgbClr val="DDDDDD"/>
        </a:solidFill>
        <a:ln w="3175" algn="ctr">
          <a:solidFill>
            <a:srgbClr val="C0C0C0"/>
          </a:solidFill>
          <a:round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9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Очистить лог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</xdr:colOff>
      <xdr:row>32</xdr:row>
      <xdr:rowOff>57150</xdr:rowOff>
    </xdr:from>
    <xdr:to>
      <xdr:col>6</xdr:col>
      <xdr:colOff>1</xdr:colOff>
      <xdr:row>32</xdr:row>
      <xdr:rowOff>342900</xdr:rowOff>
    </xdr:to>
    <xdr:sp macro="[0]!modList00.cmdOrganizationChoice_Click_Handler" textlink="">
      <xdr:nvSpPr>
        <xdr:cNvPr id="89092" name="cmdOrgChoice"/>
        <xdr:cNvSpPr>
          <a:spLocks noChangeArrowheads="1"/>
        </xdr:cNvSpPr>
      </xdr:nvSpPr>
      <xdr:spPr bwMode="auto">
        <a:xfrm>
          <a:off x="2457451" y="3695700"/>
          <a:ext cx="3381375" cy="285750"/>
        </a:xfrm>
        <a:prstGeom prst="roundRect">
          <a:avLst>
            <a:gd name="adj" fmla="val 0"/>
          </a:avLst>
        </a:prstGeom>
        <a:solidFill>
          <a:srgbClr val="DDDDDD"/>
        </a:solidFill>
        <a:ln w="6350" cap="sq" algn="ctr">
          <a:solidFill>
            <a:srgbClr val="969696"/>
          </a:solidFill>
          <a:miter lim="800000"/>
          <a:headEnd/>
          <a:tailEnd/>
        </a:ln>
        <a:effectLst/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ru-RU" sz="10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Выбор организации</a:t>
          </a:r>
        </a:p>
      </xdr:txBody>
    </xdr:sp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5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23</xdr:row>
      <xdr:rowOff>0</xdr:rowOff>
    </xdr:from>
    <xdr:to>
      <xdr:col>6</xdr:col>
      <xdr:colOff>219075</xdr:colOff>
      <xdr:row>31</xdr:row>
      <xdr:rowOff>142875</xdr:rowOff>
    </xdr:to>
    <xdr:pic macro="[0]!modInfo.MainSheetHelp">
      <xdr:nvPicPr>
        <xdr:cNvPr id="335506" name="ExcludeHelp_4" descr="Справка по листу" hidden="1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23145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16</xdr:row>
      <xdr:rowOff>0</xdr:rowOff>
    </xdr:from>
    <xdr:to>
      <xdr:col>6</xdr:col>
      <xdr:colOff>219075</xdr:colOff>
      <xdr:row>17</xdr:row>
      <xdr:rowOff>38100</xdr:rowOff>
    </xdr:to>
    <xdr:pic macro="[0]!modInfo.MainSheetHelp">
      <xdr:nvPicPr>
        <xdr:cNvPr id="335507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59067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38100</xdr:colOff>
      <xdr:row>14</xdr:row>
      <xdr:rowOff>0</xdr:rowOff>
    </xdr:from>
    <xdr:to>
      <xdr:col>6</xdr:col>
      <xdr:colOff>228600</xdr:colOff>
      <xdr:row>14</xdr:row>
      <xdr:rowOff>190500</xdr:rowOff>
    </xdr:to>
    <xdr:grpSp>
      <xdr:nvGrpSpPr>
        <xdr:cNvPr id="335508" name="shCalendar" hidden="1"/>
        <xdr:cNvGrpSpPr>
          <a:grpSpLocks/>
        </xdr:cNvGrpSpPr>
      </xdr:nvGrpSpPr>
      <xdr:grpSpPr bwMode="auto">
        <a:xfrm>
          <a:off x="7353300" y="13335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5511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5512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3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219075</xdr:colOff>
      <xdr:row>30</xdr:row>
      <xdr:rowOff>38100</xdr:rowOff>
    </xdr:to>
    <xdr:pic macro="[0]!modInfo.MainSheetHelp">
      <xdr:nvPicPr>
        <xdr:cNvPr id="335509" name="ExcludeHelp_1" descr="Справка по листу" hidden="1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952625"/>
          <a:ext cx="21907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 editAs="oneCell">
    <xdr:from>
      <xdr:col>6</xdr:col>
      <xdr:colOff>0</xdr:colOff>
      <xdr:row>4</xdr:row>
      <xdr:rowOff>0</xdr:rowOff>
    </xdr:from>
    <xdr:to>
      <xdr:col>6</xdr:col>
      <xdr:colOff>219075</xdr:colOff>
      <xdr:row>4</xdr:row>
      <xdr:rowOff>219075</xdr:rowOff>
    </xdr:to>
    <xdr:pic macro="[0]!modList00.CreatePrintedForm">
      <xdr:nvPicPr>
        <xdr:cNvPr id="335510" name="cmdCreatePrintedForm" descr="Создание печатной формы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315200" y="142875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15</xdr:row>
      <xdr:rowOff>0</xdr:rowOff>
    </xdr:from>
    <xdr:to>
      <xdr:col>6</xdr:col>
      <xdr:colOff>228600</xdr:colOff>
      <xdr:row>15</xdr:row>
      <xdr:rowOff>190500</xdr:rowOff>
    </xdr:to>
    <xdr:grpSp>
      <xdr:nvGrpSpPr>
        <xdr:cNvPr id="339016" name="shCalendar" hidden="1"/>
        <xdr:cNvGrpSpPr>
          <a:grpSpLocks/>
        </xdr:cNvGrpSpPr>
      </xdr:nvGrpSpPr>
      <xdr:grpSpPr bwMode="auto">
        <a:xfrm>
          <a:off x="8991600" y="2590800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9017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9018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2</xdr:col>
      <xdr:colOff>219075</xdr:colOff>
      <xdr:row>3</xdr:row>
      <xdr:rowOff>219075</xdr:rowOff>
    </xdr:to>
    <xdr:pic macro="[0]!modInfo.MainSheetHelp">
      <xdr:nvPicPr>
        <xdr:cNvPr id="274400" name="ExcludeHelp_1" descr="Справка по листу" hidden="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2190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11</xdr:row>
      <xdr:rowOff>0</xdr:rowOff>
    </xdr:from>
    <xdr:to>
      <xdr:col>9</xdr:col>
      <xdr:colOff>228600</xdr:colOff>
      <xdr:row>11</xdr:row>
      <xdr:rowOff>190500</xdr:rowOff>
    </xdr:to>
    <xdr:grpSp>
      <xdr:nvGrpSpPr>
        <xdr:cNvPr id="333111" name="shCalendar" hidden="1"/>
        <xdr:cNvGrpSpPr>
          <a:grpSpLocks/>
        </xdr:cNvGrpSpPr>
      </xdr:nvGrpSpPr>
      <xdr:grpSpPr bwMode="auto">
        <a:xfrm>
          <a:off x="8010525" y="1057275"/>
          <a:ext cx="190500" cy="190500"/>
          <a:chOff x="13896191" y="1813753"/>
          <a:chExt cx="211023" cy="178845"/>
        </a:xfrm>
      </xdr:grpSpPr>
      <xdr:sp macro="[0]!modfrmDateChoose.CalendarShow" textlink="">
        <xdr:nvSpPr>
          <xdr:cNvPr id="333112" name="shCalendar_bck" hidden="1"/>
          <xdr:cNvSpPr>
            <a:spLocks noChangeArrowheads="1"/>
          </xdr:cNvSpPr>
        </xdr:nvSpPr>
        <xdr:spPr bwMode="auto">
          <a:xfrm>
            <a:off x="13896191" y="1813753"/>
            <a:ext cx="211023" cy="178845"/>
          </a:xfrm>
          <a:prstGeom prst="rect">
            <a:avLst/>
          </a:prstGeom>
          <a:solidFill>
            <a:srgbClr val="7F7F7F"/>
          </a:solidFill>
          <a:ln w="3175" algn="ctr">
            <a:solidFill>
              <a:srgbClr val="595959"/>
            </a:solidFill>
            <a:miter lim="800000"/>
            <a:headEnd/>
            <a:tailEnd/>
          </a:ln>
        </xdr:spPr>
      </xdr:sp>
      <xdr:pic macro="[0]!modfrmDateChoose.CalendarShow">
        <xdr:nvPicPr>
          <xdr:cNvPr id="333113" name="shCalendar_1" descr="CalendarSmall.bmp" hidden="1"/>
          <xdr:cNvPicPr preferRelativeResize="0">
            <a:picLocks/>
          </xdr:cNvPicPr>
        </xdr:nvPicPr>
        <xdr:blipFill>
          <a:blip xmlns:r="http://schemas.openxmlformats.org/officeDocument/2006/relationships" r:embed="rId1">
            <a:grayscl/>
            <a:extLst>
              <a:ext uri="{28A0092B-C50C-407E-A947-70E740481C1C}">
                <a14:useLocalDpi xmlns:a14="http://schemas.microsoft.com/office/drawing/2010/main" xmlns="" val="0"/>
              </a:ext>
            </a:extLst>
          </a:blip>
          <a:srcRect/>
          <a:stretch>
            <a:fillRect/>
          </a:stretch>
        </xdr:blipFill>
        <xdr:spPr bwMode="auto">
          <a:xfrm>
            <a:off x="13952685" y="1863942"/>
            <a:ext cx="98171" cy="91476"/>
          </a:xfrm>
          <a:prstGeom prst="rect">
            <a:avLst/>
          </a:prstGeom>
          <a:noFill/>
          <a:ln w="3175">
            <a:solidFill>
              <a:srgbClr val="D9D9D9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oleObject" Target="../embeddings/_________Microsoft_Office_Word_97_-_20031.doc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4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Instruction">
    <tabColor rgb="FFCCCCFF"/>
  </sheetPr>
  <dimension ref="B1:AA118"/>
  <sheetViews>
    <sheetView showGridLines="0" workbookViewId="0"/>
  </sheetViews>
  <sheetFormatPr defaultRowHeight="15"/>
  <cols>
    <col min="1" max="1" width="3.28515625" customWidth="1"/>
    <col min="2" max="2" width="8.7109375" customWidth="1"/>
    <col min="3" max="3" width="22.28515625" customWidth="1"/>
    <col min="4" max="4" width="4.28515625" customWidth="1"/>
    <col min="5" max="6" width="4.42578125" customWidth="1"/>
    <col min="7" max="7" width="4.5703125" customWidth="1"/>
    <col min="8" max="25" width="4.42578125" customWidth="1"/>
  </cols>
  <sheetData>
    <row r="1" spans="2:27" ht="10.5" customHeight="1">
      <c r="AA1" t="s">
        <v>178</v>
      </c>
    </row>
    <row r="2" spans="2:27" ht="16.5" customHeight="1">
      <c r="B2" s="1" t="str">
        <f>"Код отчёта: " &amp; GetCode()</f>
        <v>Код отчёта: FAS.JKH.OPEN.INFO.ORG.HVS</v>
      </c>
      <c r="C2" s="1"/>
      <c r="D2" s="1"/>
      <c r="E2" s="1"/>
      <c r="F2" s="1"/>
      <c r="G2" s="1"/>
    </row>
    <row r="3" spans="2:27" ht="18" customHeight="1">
      <c r="B3" s="1" t="str">
        <f>"Версия " &amp; GetVersion()</f>
        <v>Версия 1.0.1</v>
      </c>
      <c r="C3" s="1"/>
    </row>
    <row r="4" spans="2:27" ht="6" customHeight="1"/>
    <row r="5" spans="2:27" ht="32.25" customHeight="1">
      <c r="B5" s="1" t="s">
        <v>372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2:27" ht="9.75" customHeight="1"/>
    <row r="7" spans="2:27" ht="15" hidden="1" customHeight="1">
      <c r="E7" s="1" t="s">
        <v>531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2:27" ht="15" hidden="1" customHeight="1"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2:27" ht="15" hidden="1" customHeight="1"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2:27" ht="10.5" hidden="1" customHeight="1"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2:27" ht="27" hidden="1" customHeight="1"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2:27" ht="12" hidden="1" customHeight="1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2:27" ht="38.25" hidden="1" customHeight="1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2:27" ht="15" hidden="1" customHeight="1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2:27" hidden="1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2:27" hidden="1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5:24" ht="15" hidden="1" customHeight="1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5:24" hidden="1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5:24" ht="54" hidden="1" customHeight="1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5:24" hidden="1"/>
    <row r="21" spans="5:24" ht="14.25" hidden="1" customHeight="1">
      <c r="E21" t="s">
        <v>176</v>
      </c>
      <c r="F21" s="1" t="s">
        <v>180</v>
      </c>
      <c r="G21" s="1"/>
      <c r="H21" s="1"/>
      <c r="I21" s="1"/>
      <c r="J21" s="1"/>
      <c r="K21" s="1"/>
      <c r="L21" s="1"/>
      <c r="M21" s="1"/>
      <c r="O21" t="s">
        <v>176</v>
      </c>
      <c r="P21" s="1" t="s">
        <v>177</v>
      </c>
      <c r="Q21" s="1"/>
      <c r="R21" s="1"/>
      <c r="S21" s="1"/>
      <c r="T21" s="1"/>
      <c r="U21" s="1"/>
      <c r="V21" s="1"/>
      <c r="W21" s="1"/>
      <c r="X21" s="1"/>
    </row>
    <row r="22" spans="5:24" ht="14.25" hidden="1" customHeight="1">
      <c r="E22" t="s">
        <v>176</v>
      </c>
      <c r="F22" s="1" t="s">
        <v>179</v>
      </c>
      <c r="G22" s="1"/>
      <c r="H22" s="1"/>
      <c r="I22" s="1"/>
      <c r="J22" s="1"/>
      <c r="K22" s="1"/>
      <c r="L22" s="1"/>
      <c r="M22" s="1"/>
      <c r="O22" t="s">
        <v>176</v>
      </c>
      <c r="P22" s="1" t="s">
        <v>523</v>
      </c>
      <c r="Q22" s="1"/>
      <c r="R22" s="1"/>
      <c r="S22" s="1"/>
      <c r="T22" s="1"/>
      <c r="U22" s="1"/>
      <c r="V22" s="1"/>
      <c r="W22" s="1"/>
      <c r="X22" s="1"/>
    </row>
    <row r="23" spans="5:24" ht="26.25" hidden="1" customHeight="1">
      <c r="P23" s="1"/>
      <c r="Q23" s="1"/>
      <c r="R23" s="1"/>
      <c r="S23" s="1"/>
      <c r="T23" s="1"/>
      <c r="U23" s="1"/>
      <c r="V23" s="1"/>
      <c r="W23" s="1"/>
    </row>
    <row r="24" spans="5:24" ht="10.5" hidden="1" customHeight="1"/>
    <row r="25" spans="5:24" ht="14.25" hidden="1" customHeight="1"/>
    <row r="26" spans="5:24" ht="12" hidden="1" customHeight="1"/>
    <row r="27" spans="5:24" ht="14.25" hidden="1" customHeight="1"/>
    <row r="28" spans="5:24" hidden="1"/>
    <row r="29" spans="5:24" ht="6" hidden="1" customHeight="1"/>
    <row r="30" spans="5:24" hidden="1"/>
    <row r="31" spans="5:24" ht="9.75" hidden="1" customHeight="1"/>
    <row r="32" spans="5:24" hidden="1"/>
    <row r="33" spans="5:24" ht="34.5" hidden="1" customHeight="1"/>
    <row r="34" spans="5:24" hidden="1"/>
    <row r="35" spans="5:24" ht="24" hidden="1" customHeight="1">
      <c r="E35" s="1" t="s">
        <v>386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5:24" ht="38.25" hidden="1" customHeight="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5:24" ht="9.75" hidden="1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5:24" ht="51" hidden="1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5:24" ht="15" hidden="1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5:24" ht="12" hidden="1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5:24" hidden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5:24" hidden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5:24" ht="8.25" hidden="1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5:24" ht="27.75" hidden="1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5:24" hidden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5:24" ht="24" hidden="1" customHeight="1">
      <c r="E46" s="1" t="s">
        <v>175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5:24" ht="37.5" hidden="1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5:24" ht="24" hidden="1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5:24" ht="51" hidden="1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5:24" ht="12" hidden="1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5:24" ht="9" hidden="1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5:24" ht="10.5" hidden="1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5:24" ht="10.5" hidden="1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5:24" ht="8.25" hidden="1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5:24" ht="21.75" hidden="1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5:24" ht="7.5" hidden="1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5:24" hidden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5:24" ht="15" hidden="1" customHeight="1">
      <c r="E58" s="1" t="s">
        <v>520</v>
      </c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5:24" ht="15" hidden="1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5:24" ht="15" hidden="1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5:24" hidden="1"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5:24" ht="27.75" hidden="1" customHeight="1"/>
    <row r="63" spans="5:24" hidden="1"/>
    <row r="64" spans="5:24" hidden="1"/>
    <row r="65" spans="5:20" hidden="1"/>
    <row r="66" spans="5:20" hidden="1"/>
    <row r="67" spans="5:20" ht="53.25" hidden="1" customHeight="1"/>
    <row r="68" spans="5:20" hidden="1"/>
    <row r="69" spans="5:20" hidden="1"/>
    <row r="70" spans="5:20" hidden="1">
      <c r="E70" s="1" t="s">
        <v>521</v>
      </c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</row>
    <row r="71" spans="5:20" hidden="1">
      <c r="E71" s="1" t="s">
        <v>522</v>
      </c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</row>
    <row r="72" spans="5:20" hidden="1"/>
    <row r="73" spans="5:20" ht="15" hidden="1" customHeight="1"/>
    <row r="74" spans="5:20" hidden="1"/>
    <row r="75" spans="5:20" ht="15" hidden="1" customHeight="1"/>
    <row r="76" spans="5:20" ht="8.1" hidden="1" customHeight="1"/>
    <row r="77" spans="5:20" hidden="1"/>
    <row r="78" spans="5:20" hidden="1"/>
    <row r="79" spans="5:20" hidden="1"/>
    <row r="80" spans="5:20" hidden="1"/>
    <row r="81" spans="5:24" hidden="1"/>
    <row r="82" spans="5:24" hidden="1"/>
    <row r="83" spans="5:24" hidden="1"/>
    <row r="84" spans="5:24" hidden="1"/>
    <row r="85" spans="5:24" hidden="1"/>
    <row r="86" spans="5:24" hidden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5:24" ht="15" hidden="1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5:24" ht="15" hidden="1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5:24" ht="15" hidden="1" customHeight="1"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5:24" hidden="1"/>
    <row r="91" spans="5:24" hidden="1"/>
    <row r="92" spans="5:24" hidden="1"/>
    <row r="93" spans="5:24" hidden="1"/>
    <row r="94" spans="5:24" hidden="1"/>
    <row r="95" spans="5:24" hidden="1"/>
    <row r="96" spans="5:24" hidden="1"/>
    <row r="97" spans="5:27" hidden="1"/>
    <row r="98" spans="5:27" hidden="1"/>
    <row r="99" spans="5:27" hidden="1"/>
    <row r="100" spans="5:27" hidden="1"/>
    <row r="101" spans="5:27" ht="27" hidden="1" customHeight="1"/>
    <row r="102" spans="5:27" hidden="1"/>
    <row r="103" spans="5:27" ht="25.5" customHeight="1">
      <c r="E103" s="1" t="s">
        <v>174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5:27" ht="15" customHeight="1"/>
    <row r="105" spans="5:27" ht="15" customHeight="1">
      <c r="F105" s="1" t="s">
        <v>173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AA105" t="s">
        <v>171</v>
      </c>
    </row>
    <row r="106" spans="5:27" ht="15" customHeight="1"/>
    <row r="107" spans="5:27">
      <c r="F107" s="1" t="s">
        <v>172</v>
      </c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14" ht="25.5" customHeight="1"/>
    <row r="115" ht="11.25" customHeight="1"/>
    <row r="116" ht="8.25" customHeight="1"/>
    <row r="117" ht="10.5" customHeight="1"/>
    <row r="118" ht="15" customHeight="1"/>
  </sheetData>
  <sheetProtection sheet="1" objects="1" scenarios="1" formatColumns="0" formatRows="0"/>
  <dataConsolidate link="1"/>
  <mergeCells count="31">
    <mergeCell ref="E46:X57"/>
    <mergeCell ref="P23:W23"/>
    <mergeCell ref="F22:M22"/>
    <mergeCell ref="P22:X22"/>
    <mergeCell ref="E35:X39"/>
    <mergeCell ref="E40:X40"/>
    <mergeCell ref="E41:X45"/>
    <mergeCell ref="B2:G2"/>
    <mergeCell ref="B3:C3"/>
    <mergeCell ref="B5:Y5"/>
    <mergeCell ref="E7:X19"/>
    <mergeCell ref="F21:M21"/>
    <mergeCell ref="P21:X21"/>
    <mergeCell ref="F107:X107"/>
    <mergeCell ref="H61:X61"/>
    <mergeCell ref="E86:G86"/>
    <mergeCell ref="H86:X86"/>
    <mergeCell ref="E87:G87"/>
    <mergeCell ref="H87:X87"/>
    <mergeCell ref="E88:G88"/>
    <mergeCell ref="H88:X88"/>
    <mergeCell ref="E58:U58"/>
    <mergeCell ref="E70:T70"/>
    <mergeCell ref="E71:T71"/>
    <mergeCell ref="F105:S105"/>
    <mergeCell ref="E103:X103"/>
    <mergeCell ref="H89:X89"/>
    <mergeCell ref="E59:G59"/>
    <mergeCell ref="H59:X59"/>
    <mergeCell ref="E60:G60"/>
    <mergeCell ref="H60:X60"/>
  </mergeCells>
  <hyperlinks>
    <hyperlink ref="E58:U58" location="Инструкция!A1" tooltip="http://sp.eias.ru/index.php?a=add&amp;catid=76" display="Обратиться за помощью в службу технической поддержки"/>
    <hyperlink ref="E70:T70" location="Инструкция!A1" tooltip="http://support.eias.ru/knowledgebase.php?article=28" display="Инструкция по загрузке сопроводительных материалов"/>
    <hyperlink ref="E71:T71" location="Инструкция!A1" tooltip="http://eias.ru/files/shablon/FAS_JKH_OPEN_INFO_ORG_HVS.pdf" display="Инструкция по работе с отчетной формой"/>
  </hyperlinks>
  <pageMargins left="0.7" right="0.7" top="0.75" bottom="0.75" header="0.3" footer="0.3"/>
  <pageSetup paperSize="9" orientation="portrait" horizontalDpi="180" verticalDpi="180" r:id="rId1"/>
  <headerFooter alignWithMargins="0"/>
  <drawing r:id="rId2"/>
  <legacyDrawing r:id="rId3"/>
  <oleObjects>
    <oleObject progId="Word.Document.8" shapeId="193537" r:id="rId4"/>
  </oleObjects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07">
    <tabColor rgb="FFCCCCFF"/>
    <pageSetUpPr fitToPage="1"/>
  </sheetPr>
  <dimension ref="A1:E15"/>
  <sheetViews>
    <sheetView showGridLines="0" topLeftCell="C6" workbookViewId="0"/>
  </sheetViews>
  <sheetFormatPr defaultRowHeight="15"/>
  <cols>
    <col min="1" max="2" width="9.140625" hidden="1" customWidth="1"/>
    <col min="3" max="3" width="3.7109375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7" spans="4:5" ht="18.95" customHeight="1">
      <c r="D7" s="1" t="s">
        <v>470</v>
      </c>
      <c r="E7" s="1"/>
    </row>
    <row r="9" spans="4:5" ht="15.95" customHeight="1">
      <c r="D9" t="s">
        <v>29</v>
      </c>
      <c r="E9" t="s">
        <v>251</v>
      </c>
    </row>
    <row r="10" spans="4:5" ht="12" customHeight="1">
      <c r="D10" t="s">
        <v>30</v>
      </c>
      <c r="E10" t="s">
        <v>5</v>
      </c>
    </row>
    <row r="11" spans="4:5" ht="11.25" hidden="1" customHeight="1">
      <c r="D11">
        <v>0</v>
      </c>
    </row>
    <row r="12" spans="4:5" ht="15" customHeight="1">
      <c r="D12">
        <v>1</v>
      </c>
    </row>
    <row r="13" spans="4:5" ht="12" customHeight="1">
      <c r="E13" t="s">
        <v>110</v>
      </c>
    </row>
    <row r="14" spans="4:5" ht="3" customHeight="1"/>
    <row r="15" spans="4:5" ht="22.5" customHeight="1">
      <c r="D15" s="1" t="s">
        <v>488</v>
      </c>
      <c r="E15" s="1"/>
    </row>
  </sheetData>
  <sheetProtection password="FA9C" sheet="1" objects="1" scenarios="1" formatColumns="0" formatRows="0"/>
  <mergeCells count="2">
    <mergeCell ref="D7:E7"/>
    <mergeCell ref="D15:E15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11:E12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MR_LIST">
    <tabColor theme="9" tint="0.39997558519241921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sheetPr codeName="modList05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sheetPr codeName="modList02">
    <tabColor indexed="47"/>
  </sheetPr>
  <dimension ref="A1"/>
  <sheetViews>
    <sheetView showGridLines="0" workbookViewId="0"/>
  </sheetViews>
  <sheetFormatPr defaultRowHeight="15"/>
  <cols>
    <col min="1" max="1" width="110.7109375" customWidth="1"/>
    <col min="2" max="2" width="39.5703125" customWidth="1"/>
  </cols>
  <sheetData/>
  <sheetProtection formatColumns="0" formatRows="0"/>
  <pageMargins left="0.7" right="0.7" top="0.75" bottom="0.75" header="0.3" footer="0.3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REESTR_VT">
    <tabColor indexed="47"/>
  </sheetPr>
  <dimension ref="A1"/>
  <sheetViews>
    <sheetView showGridLines="0" workbookViewId="0"/>
  </sheetViews>
  <sheetFormatPr defaultRowHeight="15"/>
  <cols>
    <col min="2" max="2" width="65.28515625" customWidth="1"/>
    <col min="3" max="3" width="41" customWidth="1"/>
  </cols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sheetPr codeName="REESTR_VED">
    <tabColor indexed="47"/>
  </sheetPr>
  <dimension ref="A1:B8"/>
  <sheetViews>
    <sheetView showGridLines="0" workbookViewId="0"/>
  </sheetViews>
  <sheetFormatPr defaultRowHeight="15"/>
  <cols>
    <col min="2" max="2" width="65.28515625" customWidth="1"/>
    <col min="3" max="3" width="41" customWidth="1"/>
  </cols>
  <sheetData>
    <row r="1" spans="1:2">
      <c r="A1" t="s">
        <v>370</v>
      </c>
      <c r="B1" t="s">
        <v>371</v>
      </c>
    </row>
    <row r="2" spans="1:2">
      <c r="A2">
        <v>4189671</v>
      </c>
      <c r="B2" t="s">
        <v>534</v>
      </c>
    </row>
    <row r="3" spans="1:2">
      <c r="A3">
        <v>4189672</v>
      </c>
      <c r="B3" t="s">
        <v>535</v>
      </c>
    </row>
    <row r="4" spans="1:2">
      <c r="A4">
        <v>4189673</v>
      </c>
      <c r="B4" t="s">
        <v>536</v>
      </c>
    </row>
    <row r="5" spans="1:2">
      <c r="A5">
        <v>4189674</v>
      </c>
      <c r="B5" t="s">
        <v>537</v>
      </c>
    </row>
    <row r="6" spans="1:2">
      <c r="A6">
        <v>4189675</v>
      </c>
      <c r="B6" t="s">
        <v>538</v>
      </c>
    </row>
    <row r="7" spans="1:2">
      <c r="A7">
        <v>4189676</v>
      </c>
      <c r="B7" t="s">
        <v>539</v>
      </c>
    </row>
    <row r="8" spans="1:2">
      <c r="A8">
        <v>4189677</v>
      </c>
      <c r="B8" t="s">
        <v>376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sheetPr codeName="modfrmReestrObj">
    <tabColor indexed="47"/>
  </sheetPr>
  <dimension ref="A1"/>
  <sheetViews>
    <sheetView showGridLines="0" workbookViewId="0"/>
  </sheetViews>
  <sheetFormatPr defaultRowHeight="15"/>
  <sheetData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modProv">
    <tabColor indexed="47"/>
  </sheetPr>
  <dimension ref="A1"/>
  <sheetViews>
    <sheetView showGridLines="0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AllSheetsInThisWorkbook">
    <tabColor indexed="47"/>
  </sheetPr>
  <dimension ref="A1:B36"/>
  <sheetViews>
    <sheetView showGridLines="0" workbookViewId="0"/>
  </sheetViews>
  <sheetFormatPr defaultRowHeight="15"/>
  <cols>
    <col min="1" max="1" width="36.28515625" customWidth="1"/>
    <col min="2" max="2" width="21.140625" bestFit="1" customWidth="1"/>
  </cols>
  <sheetData>
    <row r="1" spans="1:2">
      <c r="A1" t="s">
        <v>12</v>
      </c>
      <c r="B1" t="s">
        <v>13</v>
      </c>
    </row>
    <row r="2" spans="1:2">
      <c r="A2" t="s">
        <v>14</v>
      </c>
      <c r="B2" t="s">
        <v>365</v>
      </c>
    </row>
    <row r="3" spans="1:2">
      <c r="A3" t="s">
        <v>190</v>
      </c>
      <c r="B3" t="s">
        <v>524</v>
      </c>
    </row>
    <row r="4" spans="1:2">
      <c r="A4" t="s">
        <v>15</v>
      </c>
      <c r="B4" t="s">
        <v>206</v>
      </c>
    </row>
    <row r="5" spans="1:2">
      <c r="A5" t="s">
        <v>478</v>
      </c>
      <c r="B5" t="s">
        <v>377</v>
      </c>
    </row>
    <row r="6" spans="1:2">
      <c r="A6" t="s">
        <v>480</v>
      </c>
      <c r="B6" t="s">
        <v>378</v>
      </c>
    </row>
    <row r="7" spans="1:2">
      <c r="A7" t="s">
        <v>481</v>
      </c>
      <c r="B7" t="s">
        <v>366</v>
      </c>
    </row>
    <row r="8" spans="1:2">
      <c r="A8" t="s">
        <v>482</v>
      </c>
      <c r="B8" t="s">
        <v>202</v>
      </c>
    </row>
    <row r="9" spans="1:2">
      <c r="A9" t="s">
        <v>483</v>
      </c>
      <c r="B9" t="s">
        <v>192</v>
      </c>
    </row>
    <row r="10" spans="1:2">
      <c r="A10" t="s">
        <v>11</v>
      </c>
      <c r="B10" t="s">
        <v>193</v>
      </c>
    </row>
    <row r="11" spans="1:2">
      <c r="A11" t="s">
        <v>350</v>
      </c>
      <c r="B11" t="s">
        <v>484</v>
      </c>
    </row>
    <row r="12" spans="1:2">
      <c r="A12" t="s">
        <v>191</v>
      </c>
      <c r="B12" t="s">
        <v>479</v>
      </c>
    </row>
    <row r="13" spans="1:2">
      <c r="B13" t="s">
        <v>525</v>
      </c>
    </row>
    <row r="14" spans="1:2">
      <c r="B14" t="s">
        <v>194</v>
      </c>
    </row>
    <row r="15" spans="1:2">
      <c r="B15" t="s">
        <v>212</v>
      </c>
    </row>
    <row r="16" spans="1:2">
      <c r="B16" t="s">
        <v>485</v>
      </c>
    </row>
    <row r="17" spans="2:2">
      <c r="B17" t="s">
        <v>195</v>
      </c>
    </row>
    <row r="18" spans="2:2">
      <c r="B18" t="s">
        <v>196</v>
      </c>
    </row>
    <row r="19" spans="2:2">
      <c r="B19" t="s">
        <v>197</v>
      </c>
    </row>
    <row r="20" spans="2:2">
      <c r="B20" t="s">
        <v>198</v>
      </c>
    </row>
    <row r="21" spans="2:2">
      <c r="B21" t="s">
        <v>199</v>
      </c>
    </row>
    <row r="22" spans="2:2">
      <c r="B22" t="s">
        <v>200</v>
      </c>
    </row>
    <row r="23" spans="2:2">
      <c r="B23" t="s">
        <v>201</v>
      </c>
    </row>
    <row r="24" spans="2:2">
      <c r="B24" t="s">
        <v>203</v>
      </c>
    </row>
    <row r="25" spans="2:2">
      <c r="B25" t="s">
        <v>204</v>
      </c>
    </row>
    <row r="26" spans="2:2">
      <c r="B26" t="s">
        <v>205</v>
      </c>
    </row>
    <row r="27" spans="2:2">
      <c r="B27" t="s">
        <v>207</v>
      </c>
    </row>
    <row r="28" spans="2:2">
      <c r="B28" t="s">
        <v>208</v>
      </c>
    </row>
    <row r="29" spans="2:2">
      <c r="B29" t="s">
        <v>486</v>
      </c>
    </row>
    <row r="30" spans="2:2">
      <c r="B30" t="s">
        <v>348</v>
      </c>
    </row>
    <row r="31" spans="2:2">
      <c r="B31" t="s">
        <v>209</v>
      </c>
    </row>
    <row r="32" spans="2:2">
      <c r="B32" t="s">
        <v>210</v>
      </c>
    </row>
    <row r="33" spans="2:2">
      <c r="B33" t="s">
        <v>211</v>
      </c>
    </row>
    <row r="34" spans="2:2">
      <c r="B34" t="s">
        <v>213</v>
      </c>
    </row>
    <row r="35" spans="2:2">
      <c r="B35" t="s">
        <v>214</v>
      </c>
    </row>
    <row r="36" spans="2:2">
      <c r="B36" t="s">
        <v>215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TEHSHEET">
    <tabColor indexed="47"/>
  </sheetPr>
  <dimension ref="A1:AH87"/>
  <sheetViews>
    <sheetView showGridLines="0" workbookViewId="0"/>
  </sheetViews>
  <sheetFormatPr defaultRowHeight="15"/>
  <cols>
    <col min="1" max="1" width="32.5703125" bestFit="1" customWidth="1"/>
    <col min="4" max="4" width="9.140625" customWidth="1"/>
    <col min="6" max="6" width="11.140625" customWidth="1"/>
    <col min="7" max="7" width="31.42578125" bestFit="1" customWidth="1"/>
    <col min="8" max="8" width="35.28515625" customWidth="1"/>
    <col min="9" max="9" width="14.5703125" bestFit="1" customWidth="1"/>
    <col min="10" max="11" width="26.85546875" customWidth="1"/>
    <col min="13" max="13" width="26.28515625" customWidth="1"/>
    <col min="14" max="14" width="29.140625" customWidth="1"/>
    <col min="17" max="17" width="39.7109375" bestFit="1" customWidth="1"/>
    <col min="18" max="18" width="87.5703125" customWidth="1"/>
    <col min="19" max="19" width="81.5703125" customWidth="1"/>
    <col min="25" max="25" width="13.42578125" customWidth="1"/>
    <col min="26" max="26" width="24.85546875" customWidth="1"/>
    <col min="28" max="28" width="11.140625" bestFit="1" customWidth="1"/>
    <col min="29" max="29" width="72" customWidth="1"/>
    <col min="31" max="32" width="32.140625" customWidth="1"/>
    <col min="33" max="34" width="39.7109375" customWidth="1"/>
  </cols>
  <sheetData>
    <row r="1" spans="1:34">
      <c r="A1" t="s">
        <v>18</v>
      </c>
      <c r="C1" t="s">
        <v>27</v>
      </c>
      <c r="D1" t="s">
        <v>24</v>
      </c>
      <c r="E1" t="s">
        <v>115</v>
      </c>
      <c r="F1" t="s">
        <v>165</v>
      </c>
      <c r="G1" t="s">
        <v>131</v>
      </c>
      <c r="H1" t="s">
        <v>136</v>
      </c>
      <c r="I1" t="s">
        <v>159</v>
      </c>
      <c r="J1" t="s">
        <v>183</v>
      </c>
      <c r="K1" t="s">
        <v>361</v>
      </c>
      <c r="L1" t="s">
        <v>362</v>
      </c>
      <c r="M1" t="s">
        <v>160</v>
      </c>
      <c r="N1" t="s">
        <v>224</v>
      </c>
      <c r="Q1" t="s">
        <v>225</v>
      </c>
      <c r="R1" t="s">
        <v>238</v>
      </c>
      <c r="S1" t="s">
        <v>239</v>
      </c>
      <c r="U1" t="s">
        <v>287</v>
      </c>
      <c r="V1" t="s">
        <v>288</v>
      </c>
      <c r="X1" t="s">
        <v>338</v>
      </c>
      <c r="Y1" t="s">
        <v>341</v>
      </c>
      <c r="Z1" t="s">
        <v>342</v>
      </c>
      <c r="AB1" s="1" t="s">
        <v>495</v>
      </c>
      <c r="AC1" s="1"/>
      <c r="AE1" t="s">
        <v>507</v>
      </c>
      <c r="AF1" t="s">
        <v>515</v>
      </c>
      <c r="AG1" t="s">
        <v>506</v>
      </c>
      <c r="AH1" t="s">
        <v>516</v>
      </c>
    </row>
    <row r="2" spans="1:34">
      <c r="A2" t="s">
        <v>38</v>
      </c>
      <c r="C2">
        <v>2013</v>
      </c>
      <c r="D2" t="s">
        <v>25</v>
      </c>
      <c r="E2" t="s">
        <v>116</v>
      </c>
      <c r="F2" t="s">
        <v>166</v>
      </c>
      <c r="G2" t="s">
        <v>129</v>
      </c>
      <c r="H2" t="s">
        <v>133</v>
      </c>
      <c r="I2" t="s">
        <v>30</v>
      </c>
      <c r="J2" t="s">
        <v>184</v>
      </c>
      <c r="L2">
        <v>55</v>
      </c>
      <c r="M2" t="s">
        <v>161</v>
      </c>
      <c r="N2" t="s">
        <v>223</v>
      </c>
      <c r="Q2" t="s">
        <v>561</v>
      </c>
      <c r="R2" t="s">
        <v>231</v>
      </c>
      <c r="S2" t="s">
        <v>240</v>
      </c>
      <c r="U2" t="s">
        <v>289</v>
      </c>
      <c r="V2" t="s">
        <v>289</v>
      </c>
      <c r="X2" t="s">
        <v>339</v>
      </c>
      <c r="Y2" t="s">
        <v>343</v>
      </c>
      <c r="Z2" t="s">
        <v>344</v>
      </c>
      <c r="AB2" t="s">
        <v>482</v>
      </c>
      <c r="AC2" t="s">
        <v>496</v>
      </c>
      <c r="AE2" t="s">
        <v>2263</v>
      </c>
      <c r="AG2" t="s">
        <v>534</v>
      </c>
    </row>
    <row r="3" spans="1:34">
      <c r="A3" t="s">
        <v>39</v>
      </c>
      <c r="C3">
        <v>2014</v>
      </c>
      <c r="D3" t="s">
        <v>26</v>
      </c>
      <c r="E3" t="s">
        <v>117</v>
      </c>
      <c r="F3" t="s">
        <v>167</v>
      </c>
      <c r="G3" t="s">
        <v>130</v>
      </c>
      <c r="H3" t="s">
        <v>134</v>
      </c>
      <c r="I3" t="s">
        <v>5</v>
      </c>
      <c r="J3" t="s">
        <v>181</v>
      </c>
      <c r="K3" t="s">
        <v>360</v>
      </c>
      <c r="L3" t="s">
        <v>364</v>
      </c>
      <c r="M3" t="s">
        <v>162</v>
      </c>
      <c r="N3" t="s">
        <v>221</v>
      </c>
      <c r="Q3" t="s">
        <v>475</v>
      </c>
      <c r="R3" t="s">
        <v>232</v>
      </c>
      <c r="S3" t="s">
        <v>241</v>
      </c>
      <c r="U3" t="s">
        <v>290</v>
      </c>
      <c r="V3" t="s">
        <v>290</v>
      </c>
      <c r="X3" t="s">
        <v>340</v>
      </c>
      <c r="Y3" t="s">
        <v>345</v>
      </c>
      <c r="Z3" t="s">
        <v>345</v>
      </c>
      <c r="AB3" t="s">
        <v>478</v>
      </c>
      <c r="AC3" t="s">
        <v>497</v>
      </c>
    </row>
    <row r="4" spans="1:34">
      <c r="A4" t="s">
        <v>40</v>
      </c>
      <c r="C4">
        <v>2015</v>
      </c>
      <c r="E4" t="s">
        <v>118</v>
      </c>
      <c r="F4" t="s">
        <v>168</v>
      </c>
      <c r="H4" t="s">
        <v>135</v>
      </c>
      <c r="I4" t="s">
        <v>6</v>
      </c>
      <c r="J4" t="s">
        <v>182</v>
      </c>
      <c r="L4">
        <v>112</v>
      </c>
      <c r="M4" t="s">
        <v>163</v>
      </c>
      <c r="N4" t="s">
        <v>222</v>
      </c>
      <c r="R4" t="s">
        <v>233</v>
      </c>
      <c r="S4" t="s">
        <v>242</v>
      </c>
      <c r="U4" t="s">
        <v>291</v>
      </c>
      <c r="V4" t="s">
        <v>291</v>
      </c>
      <c r="AB4" t="s">
        <v>480</v>
      </c>
      <c r="AC4" t="s">
        <v>498</v>
      </c>
    </row>
    <row r="5" spans="1:34">
      <c r="A5" t="s">
        <v>41</v>
      </c>
      <c r="C5">
        <v>2016</v>
      </c>
      <c r="E5" t="s">
        <v>119</v>
      </c>
      <c r="F5" t="s">
        <v>169</v>
      </c>
      <c r="I5" t="s">
        <v>7</v>
      </c>
      <c r="M5" t="s">
        <v>164</v>
      </c>
      <c r="N5" t="s">
        <v>220</v>
      </c>
      <c r="R5" t="s">
        <v>234</v>
      </c>
      <c r="S5" t="s">
        <v>248</v>
      </c>
      <c r="U5" t="s">
        <v>292</v>
      </c>
      <c r="V5" t="s">
        <v>292</v>
      </c>
      <c r="AB5" t="s">
        <v>481</v>
      </c>
      <c r="AC5" t="s">
        <v>499</v>
      </c>
    </row>
    <row r="6" spans="1:34">
      <c r="A6" t="s">
        <v>42</v>
      </c>
      <c r="C6">
        <v>2017</v>
      </c>
      <c r="E6" t="s">
        <v>120</v>
      </c>
      <c r="I6" t="s">
        <v>19</v>
      </c>
      <c r="R6" t="s">
        <v>235</v>
      </c>
      <c r="S6" t="s">
        <v>249</v>
      </c>
      <c r="U6" t="s">
        <v>293</v>
      </c>
      <c r="V6" t="s">
        <v>293</v>
      </c>
    </row>
    <row r="7" spans="1:34">
      <c r="A7" t="s">
        <v>43</v>
      </c>
      <c r="E7" t="s">
        <v>121</v>
      </c>
      <c r="I7" t="s">
        <v>20</v>
      </c>
      <c r="R7" t="s">
        <v>236</v>
      </c>
      <c r="S7" t="s">
        <v>243</v>
      </c>
      <c r="U7" t="s">
        <v>294</v>
      </c>
      <c r="V7" t="s">
        <v>294</v>
      </c>
    </row>
    <row r="8" spans="1:34">
      <c r="A8" t="s">
        <v>44</v>
      </c>
      <c r="E8" t="s">
        <v>122</v>
      </c>
      <c r="I8" t="s">
        <v>112</v>
      </c>
      <c r="R8" t="s">
        <v>237</v>
      </c>
      <c r="S8" t="s">
        <v>244</v>
      </c>
      <c r="U8" t="s">
        <v>295</v>
      </c>
      <c r="V8" t="s">
        <v>295</v>
      </c>
    </row>
    <row r="9" spans="1:34">
      <c r="A9" t="s">
        <v>45</v>
      </c>
      <c r="E9" t="s">
        <v>123</v>
      </c>
      <c r="I9" t="s">
        <v>113</v>
      </c>
      <c r="S9" t="s">
        <v>245</v>
      </c>
      <c r="U9" t="s">
        <v>296</v>
      </c>
      <c r="V9" t="s">
        <v>296</v>
      </c>
    </row>
    <row r="10" spans="1:34">
      <c r="A10" t="s">
        <v>46</v>
      </c>
      <c r="E10" t="s">
        <v>124</v>
      </c>
      <c r="I10" t="s">
        <v>140</v>
      </c>
      <c r="S10" t="s">
        <v>246</v>
      </c>
      <c r="U10" t="s">
        <v>297</v>
      </c>
      <c r="V10" t="s">
        <v>297</v>
      </c>
    </row>
    <row r="11" spans="1:34">
      <c r="A11" t="s">
        <v>47</v>
      </c>
      <c r="E11" t="s">
        <v>125</v>
      </c>
      <c r="I11" t="s">
        <v>141</v>
      </c>
      <c r="R11" t="s">
        <v>359</v>
      </c>
      <c r="S11" t="s">
        <v>247</v>
      </c>
      <c r="U11" t="s">
        <v>298</v>
      </c>
      <c r="V11" t="s">
        <v>298</v>
      </c>
    </row>
    <row r="12" spans="1:34">
      <c r="A12" t="s">
        <v>16</v>
      </c>
      <c r="E12" t="s">
        <v>126</v>
      </c>
      <c r="I12" t="s">
        <v>142</v>
      </c>
      <c r="R12" t="s">
        <v>358</v>
      </c>
      <c r="U12" t="s">
        <v>141</v>
      </c>
      <c r="V12" t="s">
        <v>141</v>
      </c>
    </row>
    <row r="13" spans="1:34">
      <c r="A13" t="s">
        <v>48</v>
      </c>
      <c r="E13" t="s">
        <v>127</v>
      </c>
      <c r="I13" t="s">
        <v>143</v>
      </c>
      <c r="R13" t="s">
        <v>357</v>
      </c>
      <c r="U13" t="s">
        <v>142</v>
      </c>
      <c r="V13" t="s">
        <v>142</v>
      </c>
    </row>
    <row r="14" spans="1:34">
      <c r="A14" t="s">
        <v>17</v>
      </c>
      <c r="I14" t="s">
        <v>144</v>
      </c>
      <c r="R14" t="s">
        <v>356</v>
      </c>
      <c r="U14" t="s">
        <v>143</v>
      </c>
      <c r="V14" t="s">
        <v>143</v>
      </c>
    </row>
    <row r="15" spans="1:34">
      <c r="A15" t="s">
        <v>532</v>
      </c>
      <c r="I15" t="s">
        <v>145</v>
      </c>
      <c r="R15" t="s">
        <v>355</v>
      </c>
      <c r="U15" t="s">
        <v>144</v>
      </c>
      <c r="V15" t="s">
        <v>144</v>
      </c>
    </row>
    <row r="16" spans="1:34">
      <c r="A16" t="s">
        <v>49</v>
      </c>
      <c r="I16" t="s">
        <v>146</v>
      </c>
      <c r="R16" t="s">
        <v>354</v>
      </c>
      <c r="U16" t="s">
        <v>145</v>
      </c>
      <c r="V16" t="s">
        <v>145</v>
      </c>
    </row>
    <row r="17" spans="1:22">
      <c r="A17" t="s">
        <v>50</v>
      </c>
      <c r="I17" t="s">
        <v>147</v>
      </c>
      <c r="R17" t="s">
        <v>353</v>
      </c>
      <c r="U17" t="s">
        <v>146</v>
      </c>
      <c r="V17" t="s">
        <v>146</v>
      </c>
    </row>
    <row r="18" spans="1:22">
      <c r="A18" t="s">
        <v>51</v>
      </c>
      <c r="I18" t="s">
        <v>148</v>
      </c>
      <c r="R18" t="s">
        <v>352</v>
      </c>
      <c r="U18" t="s">
        <v>147</v>
      </c>
      <c r="V18" t="s">
        <v>147</v>
      </c>
    </row>
    <row r="19" spans="1:22">
      <c r="A19" t="s">
        <v>52</v>
      </c>
      <c r="I19" t="s">
        <v>149</v>
      </c>
      <c r="U19" t="s">
        <v>148</v>
      </c>
      <c r="V19" t="s">
        <v>148</v>
      </c>
    </row>
    <row r="20" spans="1:22">
      <c r="A20" t="s">
        <v>53</v>
      </c>
      <c r="I20" t="s">
        <v>150</v>
      </c>
      <c r="U20" t="s">
        <v>149</v>
      </c>
      <c r="V20" t="s">
        <v>149</v>
      </c>
    </row>
    <row r="21" spans="1:22">
      <c r="A21" t="s">
        <v>54</v>
      </c>
      <c r="I21" t="s">
        <v>151</v>
      </c>
      <c r="U21" t="s">
        <v>150</v>
      </c>
      <c r="V21" t="s">
        <v>150</v>
      </c>
    </row>
    <row r="22" spans="1:22">
      <c r="A22" t="s">
        <v>55</v>
      </c>
      <c r="U22" t="s">
        <v>151</v>
      </c>
      <c r="V22" t="s">
        <v>151</v>
      </c>
    </row>
    <row r="23" spans="1:22">
      <c r="A23" t="s">
        <v>56</v>
      </c>
      <c r="U23" t="s">
        <v>299</v>
      </c>
      <c r="V23" t="s">
        <v>299</v>
      </c>
    </row>
    <row r="24" spans="1:22">
      <c r="A24" t="s">
        <v>57</v>
      </c>
      <c r="U24" t="s">
        <v>300</v>
      </c>
      <c r="V24" t="s">
        <v>300</v>
      </c>
    </row>
    <row r="25" spans="1:22">
      <c r="A25" t="s">
        <v>58</v>
      </c>
      <c r="U25" t="s">
        <v>301</v>
      </c>
      <c r="V25" t="s">
        <v>301</v>
      </c>
    </row>
    <row r="26" spans="1:22">
      <c r="A26" t="s">
        <v>59</v>
      </c>
      <c r="V26" t="s">
        <v>302</v>
      </c>
    </row>
    <row r="27" spans="1:22">
      <c r="A27" t="s">
        <v>60</v>
      </c>
      <c r="V27" t="s">
        <v>303</v>
      </c>
    </row>
    <row r="28" spans="1:22">
      <c r="A28" t="s">
        <v>61</v>
      </c>
      <c r="V28" t="s">
        <v>304</v>
      </c>
    </row>
    <row r="29" spans="1:22">
      <c r="A29" t="s">
        <v>62</v>
      </c>
      <c r="V29" t="s">
        <v>305</v>
      </c>
    </row>
    <row r="30" spans="1:22">
      <c r="A30" t="s">
        <v>63</v>
      </c>
      <c r="V30" t="s">
        <v>306</v>
      </c>
    </row>
    <row r="31" spans="1:22">
      <c r="A31" t="s">
        <v>64</v>
      </c>
      <c r="V31" t="s">
        <v>307</v>
      </c>
    </row>
    <row r="32" spans="1:22">
      <c r="A32" t="s">
        <v>65</v>
      </c>
      <c r="V32" t="s">
        <v>308</v>
      </c>
    </row>
    <row r="33" spans="1:22">
      <c r="A33" t="s">
        <v>66</v>
      </c>
      <c r="V33" t="s">
        <v>309</v>
      </c>
    </row>
    <row r="34" spans="1:22">
      <c r="A34" t="s">
        <v>67</v>
      </c>
      <c r="V34" t="s">
        <v>310</v>
      </c>
    </row>
    <row r="35" spans="1:22">
      <c r="A35" t="s">
        <v>68</v>
      </c>
      <c r="V35" t="s">
        <v>311</v>
      </c>
    </row>
    <row r="36" spans="1:22">
      <c r="A36" t="s">
        <v>32</v>
      </c>
      <c r="V36" t="s">
        <v>312</v>
      </c>
    </row>
    <row r="37" spans="1:22">
      <c r="A37" t="s">
        <v>33</v>
      </c>
      <c r="V37" t="s">
        <v>313</v>
      </c>
    </row>
    <row r="38" spans="1:22">
      <c r="A38" t="s">
        <v>34</v>
      </c>
      <c r="V38" t="s">
        <v>314</v>
      </c>
    </row>
    <row r="39" spans="1:22">
      <c r="A39" t="s">
        <v>35</v>
      </c>
      <c r="V39" t="s">
        <v>315</v>
      </c>
    </row>
    <row r="40" spans="1:22">
      <c r="A40" t="s">
        <v>36</v>
      </c>
      <c r="V40" t="s">
        <v>316</v>
      </c>
    </row>
    <row r="41" spans="1:22">
      <c r="A41" t="s">
        <v>37</v>
      </c>
      <c r="V41" t="s">
        <v>317</v>
      </c>
    </row>
    <row r="42" spans="1:22">
      <c r="A42" t="s">
        <v>69</v>
      </c>
      <c r="V42" t="s">
        <v>318</v>
      </c>
    </row>
    <row r="43" spans="1:22">
      <c r="A43" t="s">
        <v>70</v>
      </c>
      <c r="V43" t="s">
        <v>319</v>
      </c>
    </row>
    <row r="44" spans="1:22">
      <c r="A44" t="s">
        <v>71</v>
      </c>
      <c r="V44" t="s">
        <v>320</v>
      </c>
    </row>
    <row r="45" spans="1:22">
      <c r="A45" t="s">
        <v>72</v>
      </c>
      <c r="V45" t="s">
        <v>321</v>
      </c>
    </row>
    <row r="46" spans="1:22">
      <c r="A46" t="s">
        <v>73</v>
      </c>
      <c r="V46" t="s">
        <v>322</v>
      </c>
    </row>
    <row r="47" spans="1:22">
      <c r="A47" t="s">
        <v>94</v>
      </c>
      <c r="V47" t="s">
        <v>323</v>
      </c>
    </row>
    <row r="48" spans="1:22">
      <c r="A48" t="s">
        <v>95</v>
      </c>
      <c r="V48" t="s">
        <v>324</v>
      </c>
    </row>
    <row r="49" spans="1:22">
      <c r="A49" t="s">
        <v>96</v>
      </c>
      <c r="V49" t="s">
        <v>325</v>
      </c>
    </row>
    <row r="50" spans="1:22">
      <c r="A50" t="s">
        <v>74</v>
      </c>
      <c r="V50" t="s">
        <v>326</v>
      </c>
    </row>
    <row r="51" spans="1:22">
      <c r="A51" t="s">
        <v>75</v>
      </c>
      <c r="V51" t="s">
        <v>327</v>
      </c>
    </row>
    <row r="52" spans="1:22">
      <c r="A52" t="s">
        <v>76</v>
      </c>
      <c r="V52" t="s">
        <v>328</v>
      </c>
    </row>
    <row r="53" spans="1:22">
      <c r="A53" t="s">
        <v>77</v>
      </c>
      <c r="V53" t="s">
        <v>329</v>
      </c>
    </row>
    <row r="54" spans="1:22">
      <c r="A54" t="s">
        <v>78</v>
      </c>
      <c r="V54" t="s">
        <v>330</v>
      </c>
    </row>
    <row r="55" spans="1:22">
      <c r="A55" t="s">
        <v>79</v>
      </c>
      <c r="V55" t="s">
        <v>331</v>
      </c>
    </row>
    <row r="56" spans="1:22">
      <c r="A56" t="s">
        <v>80</v>
      </c>
      <c r="V56" t="s">
        <v>332</v>
      </c>
    </row>
    <row r="57" spans="1:22">
      <c r="A57" t="s">
        <v>533</v>
      </c>
      <c r="V57" t="s">
        <v>333</v>
      </c>
    </row>
    <row r="58" spans="1:22">
      <c r="A58" t="s">
        <v>81</v>
      </c>
      <c r="V58" t="s">
        <v>334</v>
      </c>
    </row>
    <row r="59" spans="1:22">
      <c r="A59" t="s">
        <v>82</v>
      </c>
      <c r="V59" t="s">
        <v>335</v>
      </c>
    </row>
    <row r="60" spans="1:22">
      <c r="A60" t="s">
        <v>83</v>
      </c>
      <c r="V60" t="s">
        <v>336</v>
      </c>
    </row>
    <row r="61" spans="1:22">
      <c r="A61" t="s">
        <v>84</v>
      </c>
      <c r="V61" t="s">
        <v>337</v>
      </c>
    </row>
    <row r="62" spans="1:22">
      <c r="A62" t="s">
        <v>28</v>
      </c>
    </row>
    <row r="63" spans="1:22">
      <c r="A63" t="s">
        <v>85</v>
      </c>
    </row>
    <row r="64" spans="1:22">
      <c r="A64" t="s">
        <v>86</v>
      </c>
    </row>
    <row r="65" spans="1:1">
      <c r="A65" t="s">
        <v>87</v>
      </c>
    </row>
    <row r="66" spans="1:1">
      <c r="A66" t="s">
        <v>88</v>
      </c>
    </row>
    <row r="67" spans="1:1">
      <c r="A67" t="s">
        <v>89</v>
      </c>
    </row>
    <row r="68" spans="1:1">
      <c r="A68" t="s">
        <v>90</v>
      </c>
    </row>
    <row r="69" spans="1:1">
      <c r="A69" t="s">
        <v>91</v>
      </c>
    </row>
    <row r="70" spans="1:1">
      <c r="A70" t="s">
        <v>92</v>
      </c>
    </row>
    <row r="71" spans="1:1">
      <c r="A71" t="s">
        <v>93</v>
      </c>
    </row>
    <row r="72" spans="1:1">
      <c r="A72" t="s">
        <v>97</v>
      </c>
    </row>
    <row r="73" spans="1:1">
      <c r="A73" t="s">
        <v>98</v>
      </c>
    </row>
    <row r="74" spans="1:1">
      <c r="A74" t="s">
        <v>99</v>
      </c>
    </row>
    <row r="75" spans="1:1">
      <c r="A75" t="s">
        <v>100</v>
      </c>
    </row>
    <row r="76" spans="1:1">
      <c r="A76" t="s">
        <v>101</v>
      </c>
    </row>
    <row r="77" spans="1:1">
      <c r="A77" t="s">
        <v>102</v>
      </c>
    </row>
    <row r="78" spans="1:1">
      <c r="A78" t="s">
        <v>103</v>
      </c>
    </row>
    <row r="79" spans="1:1">
      <c r="A79" t="s">
        <v>31</v>
      </c>
    </row>
    <row r="80" spans="1:1">
      <c r="A80" t="s">
        <v>104</v>
      </c>
    </row>
    <row r="81" spans="1:1">
      <c r="A81" t="s">
        <v>105</v>
      </c>
    </row>
    <row r="82" spans="1:1">
      <c r="A82" t="s">
        <v>106</v>
      </c>
    </row>
    <row r="83" spans="1:1">
      <c r="A83" t="s">
        <v>0</v>
      </c>
    </row>
    <row r="84" spans="1:1">
      <c r="A84" t="s">
        <v>1</v>
      </c>
    </row>
    <row r="85" spans="1:1">
      <c r="A85" t="s">
        <v>2</v>
      </c>
    </row>
    <row r="86" spans="1:1">
      <c r="A86" t="s">
        <v>3</v>
      </c>
    </row>
    <row r="87" spans="1:1">
      <c r="A87" t="s">
        <v>4</v>
      </c>
    </row>
  </sheetData>
  <sheetProtection formatColumns="0" formatRows="0"/>
  <mergeCells count="1">
    <mergeCell ref="AB1:AC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modUpdTemplLogger">
    <tabColor indexed="24"/>
  </sheetPr>
  <dimension ref="A1:C22"/>
  <sheetViews>
    <sheetView showGridLines="0" workbookViewId="0"/>
  </sheetViews>
  <sheetFormatPr defaultRowHeight="15"/>
  <cols>
    <col min="1" max="1" width="30.7109375" customWidth="1"/>
    <col min="2" max="2" width="80.7109375" customWidth="1"/>
    <col min="3" max="3" width="30.7109375" customWidth="1"/>
  </cols>
  <sheetData>
    <row r="1" spans="1:3" ht="24" customHeight="1">
      <c r="A1" t="s">
        <v>21</v>
      </c>
      <c r="B1" t="s">
        <v>22</v>
      </c>
      <c r="C1" t="s">
        <v>23</v>
      </c>
    </row>
    <row r="2" spans="1:3">
      <c r="A2">
        <v>44089.569803240738</v>
      </c>
      <c r="B2" t="s">
        <v>562</v>
      </c>
      <c r="C2" t="s">
        <v>387</v>
      </c>
    </row>
    <row r="3" spans="1:3">
      <c r="A3">
        <v>44089.569814814815</v>
      </c>
      <c r="B3" t="s">
        <v>563</v>
      </c>
      <c r="C3" t="s">
        <v>387</v>
      </c>
    </row>
    <row r="4" spans="1:3">
      <c r="A4">
        <v>44089.569814814815</v>
      </c>
      <c r="B4" t="s">
        <v>564</v>
      </c>
      <c r="C4" t="s">
        <v>387</v>
      </c>
    </row>
    <row r="5" spans="1:3">
      <c r="A5">
        <v>44089.569814814815</v>
      </c>
      <c r="B5" t="s">
        <v>565</v>
      </c>
      <c r="C5" t="s">
        <v>387</v>
      </c>
    </row>
    <row r="6" spans="1:3">
      <c r="A6">
        <v>44089.569861111115</v>
      </c>
      <c r="B6" t="s">
        <v>566</v>
      </c>
      <c r="C6" t="s">
        <v>567</v>
      </c>
    </row>
    <row r="7" spans="1:3">
      <c r="A7">
        <v>44089.569895833331</v>
      </c>
      <c r="B7" t="s">
        <v>562</v>
      </c>
      <c r="C7" t="s">
        <v>387</v>
      </c>
    </row>
    <row r="8" spans="1:3">
      <c r="A8">
        <v>44089.569895833331</v>
      </c>
      <c r="B8" t="s">
        <v>563</v>
      </c>
      <c r="C8" t="s">
        <v>387</v>
      </c>
    </row>
    <row r="9" spans="1:3">
      <c r="A9">
        <v>44089.569907407407</v>
      </c>
      <c r="B9" t="s">
        <v>564</v>
      </c>
      <c r="C9" t="s">
        <v>387</v>
      </c>
    </row>
    <row r="10" spans="1:3">
      <c r="A10">
        <v>44089.569907407407</v>
      </c>
      <c r="B10" t="s">
        <v>565</v>
      </c>
      <c r="C10" t="s">
        <v>387</v>
      </c>
    </row>
    <row r="11" spans="1:3">
      <c r="A11">
        <v>44089.569918981484</v>
      </c>
      <c r="B11" t="s">
        <v>568</v>
      </c>
      <c r="C11" t="s">
        <v>387</v>
      </c>
    </row>
    <row r="12" spans="1:3">
      <c r="A12">
        <v>44089.569976851853</v>
      </c>
      <c r="B12" t="s">
        <v>569</v>
      </c>
      <c r="C12" t="s">
        <v>387</v>
      </c>
    </row>
    <row r="13" spans="1:3">
      <c r="A13">
        <v>44089.569988425923</v>
      </c>
      <c r="B13" t="s">
        <v>570</v>
      </c>
      <c r="C13" t="s">
        <v>387</v>
      </c>
    </row>
    <row r="14" spans="1:3">
      <c r="A14">
        <v>44089.569988425923</v>
      </c>
      <c r="B14" t="s">
        <v>571</v>
      </c>
      <c r="C14" t="s">
        <v>387</v>
      </c>
    </row>
    <row r="15" spans="1:3">
      <c r="A15">
        <v>44089.570011574076</v>
      </c>
      <c r="B15" t="s">
        <v>572</v>
      </c>
      <c r="C15" t="s">
        <v>387</v>
      </c>
    </row>
    <row r="16" spans="1:3">
      <c r="A16">
        <v>44089.5700462963</v>
      </c>
      <c r="B16" t="s">
        <v>574</v>
      </c>
      <c r="C16" t="s">
        <v>387</v>
      </c>
    </row>
    <row r="17" spans="1:3">
      <c r="A17">
        <v>44900.351585648146</v>
      </c>
      <c r="B17" t="s">
        <v>562</v>
      </c>
      <c r="C17" t="s">
        <v>387</v>
      </c>
    </row>
    <row r="18" spans="1:3">
      <c r="A18">
        <v>44900.351597222223</v>
      </c>
      <c r="B18" t="s">
        <v>575</v>
      </c>
      <c r="C18" t="s">
        <v>387</v>
      </c>
    </row>
    <row r="19" spans="1:3">
      <c r="A19">
        <v>44900.351724537039</v>
      </c>
      <c r="B19" t="s">
        <v>562</v>
      </c>
      <c r="C19" t="s">
        <v>387</v>
      </c>
    </row>
    <row r="20" spans="1:3">
      <c r="A20">
        <v>44900.351736111108</v>
      </c>
      <c r="B20" t="s">
        <v>575</v>
      </c>
      <c r="C20" t="s">
        <v>387</v>
      </c>
    </row>
    <row r="21" spans="1:3">
      <c r="A21">
        <v>44900.352777777778</v>
      </c>
      <c r="B21" t="s">
        <v>562</v>
      </c>
      <c r="C21" t="s">
        <v>387</v>
      </c>
    </row>
    <row r="22" spans="1:3">
      <c r="A22">
        <v>44900.352789351855</v>
      </c>
      <c r="B22" t="s">
        <v>575</v>
      </c>
      <c r="C22" t="s">
        <v>387</v>
      </c>
    </row>
  </sheetData>
  <sheetProtection sheet="1" objects="1" scenarios="1" formatColumns="0" formatRows="0" autoFilter="0"/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 codeName="modServiceModule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sheetPr codeName="modCheckCyan">
    <tabColor indexed="47"/>
  </sheetPr>
  <dimension ref="A1:A35"/>
  <sheetViews>
    <sheetView showGridLines="0" workbookViewId="0"/>
  </sheetViews>
  <sheetFormatPr defaultRowHeight="15"/>
  <sheetData>
    <row r="1" spans="1:1">
      <c r="A1">
        <f>IF('Форма 2.1.1'!$F$12="",1,0)</f>
        <v>0</v>
      </c>
    </row>
    <row r="2" spans="1:1">
      <c r="A2">
        <f>IF('Форма 2.1.1'!$F$15="",1,0)</f>
        <v>0</v>
      </c>
    </row>
    <row r="3" spans="1:1">
      <c r="A3">
        <f>IF('Форма 2.1.1'!$F$16="",1,0)</f>
        <v>0</v>
      </c>
    </row>
    <row r="4" spans="1:1">
      <c r="A4">
        <f>IF('Форма 2.1.1'!$F$17="",1,0)</f>
        <v>0</v>
      </c>
    </row>
    <row r="5" spans="1:1">
      <c r="A5">
        <f>IF('Форма 2.1.1'!$F$20="",1,0)</f>
        <v>0</v>
      </c>
    </row>
    <row r="6" spans="1:1">
      <c r="A6">
        <f>IF('Форма 2.1.1'!$F$21="",1,0)</f>
        <v>0</v>
      </c>
    </row>
    <row r="7" spans="1:1">
      <c r="A7">
        <f>IF('Форма 2.1.1'!$F$22="",1,0)</f>
        <v>0</v>
      </c>
    </row>
    <row r="8" spans="1:1">
      <c r="A8">
        <f>IF('Форма 2.1.1'!$F$23="",1,0)</f>
        <v>0</v>
      </c>
    </row>
    <row r="9" spans="1:1">
      <c r="A9">
        <f>IF('Форма 2.1.1'!$F$24="",1,0)</f>
        <v>0</v>
      </c>
    </row>
    <row r="10" spans="1:1">
      <c r="A10">
        <f>IF('Форма 2.1.1'!$F$25="",1,0)</f>
        <v>0</v>
      </c>
    </row>
    <row r="11" spans="1:1">
      <c r="A11">
        <f>IF('Форма 2.1.1'!$F$27="",1,0)</f>
        <v>0</v>
      </c>
    </row>
    <row r="12" spans="1:1">
      <c r="A12">
        <f>IF('Форма 2.1.1'!$F$28="",1,0)</f>
        <v>0</v>
      </c>
    </row>
    <row r="13" spans="1:1">
      <c r="A13">
        <f>IF('Форма 2.1.1'!$F$29="",1,0)</f>
        <v>0</v>
      </c>
    </row>
    <row r="14" spans="1:1">
      <c r="A14">
        <f>IF('Форма 2.1.1'!$F$30="",1,0)</f>
        <v>0</v>
      </c>
    </row>
    <row r="15" spans="1:1">
      <c r="A15">
        <f>IF('Форма 2.1.1'!$F$31="",1,0)</f>
        <v>0</v>
      </c>
    </row>
    <row r="16" spans="1:1">
      <c r="A16">
        <f>IF('Форма 2.1.1'!$F$33="",1,0)</f>
        <v>0</v>
      </c>
    </row>
    <row r="17" spans="1:1">
      <c r="A17">
        <f>IF('Форма 2.1.1'!$F$35="",1,0)</f>
        <v>0</v>
      </c>
    </row>
    <row r="18" spans="1:1">
      <c r="A18">
        <f>IF('Форма 2.1.1'!$F$36="",1,0)</f>
        <v>0</v>
      </c>
    </row>
    <row r="19" spans="1:1">
      <c r="A19">
        <f>IF('Форма 2.1.1'!$F$38="",1,0)</f>
        <v>0</v>
      </c>
    </row>
    <row r="20" spans="1:1">
      <c r="A20">
        <f>IF('Форма 2.1.1'!$F$39="",1,0)</f>
        <v>0</v>
      </c>
    </row>
    <row r="21" spans="1:1">
      <c r="A21">
        <f>IF('Форма 2.1.1'!$F$40="",1,0)</f>
        <v>0</v>
      </c>
    </row>
    <row r="22" spans="1:1">
      <c r="A22">
        <f>IF('Форма 2.1.1'!$F$41="",1,0)</f>
        <v>0</v>
      </c>
    </row>
    <row r="23" spans="1:1">
      <c r="A23">
        <f>IF('Форма 2.1.2'!$G$11="",1,0)</f>
        <v>0</v>
      </c>
    </row>
    <row r="24" spans="1:1">
      <c r="A24">
        <f>IF('Форма 2.1.2'!$H$11="",1,0)</f>
        <v>0</v>
      </c>
    </row>
    <row r="25" spans="1:1">
      <c r="A25">
        <f>IF('Форма 2.1.2'!$I$11="",1,0)</f>
        <v>0</v>
      </c>
    </row>
    <row r="26" spans="1:1">
      <c r="A26">
        <f>IF('Форма 2.1.2'!$F$11="",1,0)</f>
        <v>0</v>
      </c>
    </row>
    <row r="27" spans="1:1">
      <c r="A27">
        <f>IF('Форма 1.0.2'!$E$12="",1,0)</f>
        <v>1</v>
      </c>
    </row>
    <row r="28" spans="1:1">
      <c r="A28">
        <f>IF('Форма 1.0.2'!$F$12="",1,0)</f>
        <v>1</v>
      </c>
    </row>
    <row r="29" spans="1:1">
      <c r="A29">
        <f>IF('Форма 1.0.2'!$G$12="",1,0)</f>
        <v>1</v>
      </c>
    </row>
    <row r="30" spans="1:1">
      <c r="A30">
        <f>IF('Форма 1.0.2'!$H$12="",1,0)</f>
        <v>1</v>
      </c>
    </row>
    <row r="31" spans="1:1">
      <c r="A31">
        <f>IF('Форма 1.0.2'!$I$12="",1,0)</f>
        <v>1</v>
      </c>
    </row>
    <row r="32" spans="1:1">
      <c r="A32">
        <f>IF('Форма 1.0.2'!$J$12="",1,0)</f>
        <v>1</v>
      </c>
    </row>
    <row r="33" spans="1:1">
      <c r="A33">
        <f>IF('Сведения об изменении'!$E$12="",1,0)</f>
        <v>1</v>
      </c>
    </row>
    <row r="34" spans="1:1">
      <c r="A34">
        <f>IF('Форма 2.1.3'!$J$11="",1,0)</f>
        <v>0</v>
      </c>
    </row>
    <row r="35" spans="1:1">
      <c r="A35">
        <f>IF('Форма 1.0.1'!$K$9="",1,0)</f>
        <v>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sheetPr codeName="modHTTP">
    <tabColor rgb="FFFFCC99"/>
  </sheetPr>
  <dimension ref="A1"/>
  <sheetViews>
    <sheetView showGridLines="0" workbookViewId="0"/>
  </sheetViews>
  <sheetFormatPr defaultRowHeight="15"/>
  <sheetData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sheetPr codeName="TSH_et_union_hor">
    <tabColor indexed="47"/>
  </sheetPr>
  <dimension ref="A2:Y105"/>
  <sheetViews>
    <sheetView showGridLines="0" workbookViewId="0"/>
  </sheetViews>
  <sheetFormatPr defaultRowHeight="15"/>
  <cols>
    <col min="1" max="1" width="10.28515625" bestFit="1" customWidth="1"/>
    <col min="2" max="3" width="10" bestFit="1" customWidth="1"/>
    <col min="5" max="5" width="20" customWidth="1"/>
    <col min="6" max="6" width="4.85546875" customWidth="1"/>
    <col min="7" max="8" width="20.7109375" customWidth="1"/>
    <col min="9" max="9" width="47.85546875" customWidth="1"/>
    <col min="10" max="10" width="24.28515625" customWidth="1"/>
    <col min="12" max="12" width="44.7109375" customWidth="1"/>
    <col min="13" max="13" width="32.42578125" customWidth="1"/>
    <col min="15" max="15" width="29.42578125" customWidth="1"/>
    <col min="16" max="16" width="39.5703125" customWidth="1"/>
    <col min="17" max="17" width="3.7109375" customWidth="1"/>
  </cols>
  <sheetData>
    <row r="2" spans="1:19">
      <c r="A2" t="s">
        <v>152</v>
      </c>
    </row>
    <row r="4" spans="1:19">
      <c r="C4" s="1"/>
      <c r="D4" s="1">
        <v>1</v>
      </c>
      <c r="E4" s="1"/>
      <c r="G4">
        <v>0</v>
      </c>
    </row>
    <row r="5" spans="1:19" ht="15" customHeight="1">
      <c r="C5" s="1"/>
      <c r="D5" s="1"/>
      <c r="E5" s="1"/>
      <c r="H5" t="s">
        <v>153</v>
      </c>
    </row>
    <row r="7" spans="1:19">
      <c r="A7" t="s">
        <v>185</v>
      </c>
    </row>
    <row r="9" spans="1:19">
      <c r="D9">
        <v>1</v>
      </c>
      <c r="G9">
        <v>0</v>
      </c>
      <c r="P9">
        <f>mergeValue(E9)</f>
        <v>0</v>
      </c>
      <c r="Q9">
        <f>H9</f>
        <v>0</v>
      </c>
      <c r="R9">
        <f>I9</f>
        <v>0</v>
      </c>
      <c r="S9" t="str">
        <f>Q9&amp;" ("&amp;R9&amp;")"</f>
        <v>0 (0)</v>
      </c>
    </row>
    <row r="12" spans="1:19">
      <c r="A12" t="s">
        <v>108</v>
      </c>
    </row>
    <row r="14" spans="1:19" ht="15" customHeight="1"/>
    <row r="17" spans="1:14">
      <c r="A17" t="s">
        <v>114</v>
      </c>
    </row>
    <row r="20" spans="1:14">
      <c r="A20" t="s">
        <v>6</v>
      </c>
      <c r="B20" t="s">
        <v>380</v>
      </c>
      <c r="D20" t="s">
        <v>30</v>
      </c>
      <c r="M20" t="str">
        <f>IF(ISERROR(INDEX(kind_of_nameforms,MATCH(E20,kind_of_forms,0),1)),"",INDEX(kind_of_nameforms,MATCH(E20,kind_of_forms,0),1))</f>
        <v/>
      </c>
    </row>
    <row r="25" spans="1:14">
      <c r="A25" t="s">
        <v>186</v>
      </c>
      <c r="B25" t="s">
        <v>187</v>
      </c>
      <c r="C25" t="s">
        <v>188</v>
      </c>
    </row>
    <row r="27" spans="1:14" ht="15" customHeight="1">
      <c r="D27" s="1">
        <v>1</v>
      </c>
      <c r="E27" s="1"/>
      <c r="G27" s="1"/>
      <c r="H27" s="1"/>
      <c r="I27" s="1"/>
      <c r="J27" s="1"/>
      <c r="K27" s="1"/>
    </row>
    <row r="28" spans="1:14" ht="15" customHeight="1">
      <c r="D28" s="1"/>
      <c r="E28" s="1"/>
      <c r="G28" s="1"/>
      <c r="H28" s="1"/>
      <c r="I28" s="1"/>
      <c r="J28" s="1"/>
      <c r="K28" s="1"/>
      <c r="M28" s="1"/>
      <c r="N28" s="1"/>
    </row>
    <row r="29" spans="1:14" ht="15" customHeight="1">
      <c r="D29" s="1"/>
      <c r="E29" s="1"/>
      <c r="H29" t="s">
        <v>153</v>
      </c>
    </row>
    <row r="32" spans="1:14">
      <c r="A32" t="s">
        <v>227</v>
      </c>
    </row>
    <row r="33" spans="1:13" ht="15" customHeight="1">
      <c r="D33" s="1">
        <v>1</v>
      </c>
      <c r="E33" s="1"/>
      <c r="G33" s="1">
        <v>1</v>
      </c>
      <c r="H33" s="1"/>
      <c r="I33" s="1"/>
      <c r="J33" s="1"/>
      <c r="K33" t="s">
        <v>30</v>
      </c>
    </row>
    <row r="34" spans="1:13" ht="15" customHeight="1">
      <c r="D34" s="1"/>
      <c r="E34" s="1"/>
      <c r="G34" s="1"/>
      <c r="H34" s="1"/>
      <c r="I34" s="1"/>
      <c r="J34" s="1"/>
      <c r="L34" s="1" t="s">
        <v>230</v>
      </c>
      <c r="M34" s="1"/>
    </row>
    <row r="35" spans="1:13" ht="15" customHeight="1">
      <c r="D35" s="1"/>
      <c r="E35" s="1"/>
      <c r="H35" t="s">
        <v>229</v>
      </c>
    </row>
    <row r="37" spans="1:13">
      <c r="A37" t="s">
        <v>227</v>
      </c>
      <c r="B37" t="s">
        <v>227</v>
      </c>
      <c r="C37" t="s">
        <v>227</v>
      </c>
    </row>
    <row r="39" spans="1:13" ht="23.25" customHeight="1">
      <c r="D39" s="1">
        <v>1</v>
      </c>
      <c r="E39" s="1"/>
      <c r="G39" s="1">
        <v>1</v>
      </c>
      <c r="H39" s="1"/>
      <c r="I39" s="1"/>
      <c r="J39" s="1"/>
      <c r="K39" t="str">
        <f>L39&amp;".1"</f>
        <v>1.1</v>
      </c>
      <c r="L39" s="1" t="s">
        <v>30</v>
      </c>
      <c r="M39" t="s">
        <v>228</v>
      </c>
    </row>
    <row r="40" spans="1:13" ht="23.25" customHeight="1">
      <c r="D40" s="1"/>
      <c r="E40" s="1"/>
      <c r="G40" s="1"/>
      <c r="H40" s="1"/>
      <c r="I40" s="1"/>
      <c r="J40" s="1"/>
      <c r="K40" t="str">
        <f>L39&amp;".2"</f>
        <v>1.2</v>
      </c>
      <c r="L40" s="1"/>
      <c r="M40" t="s">
        <v>285</v>
      </c>
    </row>
    <row r="41" spans="1:13" ht="23.25" customHeight="1">
      <c r="D41" s="1"/>
      <c r="E41" s="1"/>
      <c r="G41" s="1"/>
      <c r="H41" s="1"/>
      <c r="I41" s="1"/>
      <c r="J41" s="1"/>
      <c r="K41" t="str">
        <f>L39&amp;".3"</f>
        <v>1.3</v>
      </c>
      <c r="L41" s="1"/>
      <c r="M41" t="s">
        <v>284</v>
      </c>
    </row>
    <row r="42" spans="1:13" ht="23.25" customHeight="1">
      <c r="D42" s="1"/>
      <c r="E42" s="1"/>
      <c r="G42" s="1"/>
      <c r="H42" s="1"/>
      <c r="I42" s="1"/>
      <c r="J42" s="1"/>
      <c r="K42" t="str">
        <f>L39&amp;".4"</f>
        <v>1.4</v>
      </c>
      <c r="L42" s="1"/>
      <c r="M42" t="s">
        <v>278</v>
      </c>
    </row>
    <row r="43" spans="1:13" ht="23.25" customHeight="1">
      <c r="D43" s="1"/>
      <c r="E43" s="1"/>
      <c r="G43" s="1"/>
      <c r="H43" s="1"/>
      <c r="I43" s="1"/>
      <c r="J43" s="1"/>
      <c r="K43" t="str">
        <f>L39&amp;".5"</f>
        <v>1.5</v>
      </c>
      <c r="L43" s="1"/>
      <c r="M43" t="s">
        <v>279</v>
      </c>
    </row>
    <row r="44" spans="1:13" ht="23.25" customHeight="1">
      <c r="D44" s="1"/>
      <c r="E44" s="1"/>
      <c r="G44" s="1"/>
      <c r="H44" s="1"/>
      <c r="I44" s="1"/>
      <c r="J44" s="1"/>
      <c r="K44" t="str">
        <f>L39&amp;".6"</f>
        <v>1.6</v>
      </c>
      <c r="L44" s="1"/>
      <c r="M44" t="s">
        <v>280</v>
      </c>
    </row>
    <row r="45" spans="1:13" ht="23.25" customHeight="1">
      <c r="D45" s="1"/>
      <c r="E45" s="1"/>
      <c r="G45" s="1"/>
      <c r="H45" s="1"/>
      <c r="I45" s="1"/>
      <c r="J45" s="1"/>
      <c r="K45" t="str">
        <f>L39&amp;".7"</f>
        <v>1.7</v>
      </c>
      <c r="L45" s="1"/>
      <c r="M45" t="s">
        <v>253</v>
      </c>
    </row>
    <row r="46" spans="1:13" ht="23.25" customHeight="1">
      <c r="D46" s="1"/>
      <c r="E46" s="1"/>
      <c r="G46" s="1"/>
      <c r="H46" s="1"/>
      <c r="I46" s="1"/>
      <c r="J46" s="1"/>
      <c r="K46" t="str">
        <f>L39&amp;".8"</f>
        <v>1.8</v>
      </c>
      <c r="L46" s="1"/>
      <c r="M46" t="s">
        <v>281</v>
      </c>
    </row>
    <row r="47" spans="1:13" ht="23.25" customHeight="1">
      <c r="D47" s="1"/>
      <c r="E47" s="1"/>
      <c r="G47" s="1"/>
      <c r="H47" s="1"/>
      <c r="I47" s="1"/>
      <c r="J47" s="1"/>
      <c r="K47" t="str">
        <f>L39&amp;".9"</f>
        <v>1.9</v>
      </c>
      <c r="L47" s="1"/>
      <c r="M47" t="s">
        <v>282</v>
      </c>
    </row>
    <row r="48" spans="1:13" ht="23.25" customHeight="1">
      <c r="D48" s="1"/>
      <c r="E48" s="1"/>
      <c r="G48" s="1"/>
      <c r="H48" s="1"/>
      <c r="I48" s="1"/>
      <c r="J48" s="1"/>
      <c r="K48" t="str">
        <f>L39&amp;".10"</f>
        <v>1.10</v>
      </c>
      <c r="L48" s="1"/>
      <c r="M48" t="s">
        <v>254</v>
      </c>
    </row>
    <row r="49" spans="1:25" ht="23.25" customHeight="1">
      <c r="D49" s="1"/>
      <c r="E49" s="1"/>
      <c r="G49" s="1"/>
      <c r="H49" s="1"/>
      <c r="I49" s="1"/>
      <c r="J49" s="1"/>
      <c r="K49" t="str">
        <f>L39&amp;".11"</f>
        <v>1.11</v>
      </c>
      <c r="L49" s="1"/>
      <c r="M49" t="s">
        <v>282</v>
      </c>
    </row>
    <row r="50" spans="1:25" ht="23.25" customHeight="1">
      <c r="D50" s="1"/>
      <c r="E50" s="1"/>
      <c r="G50" s="1"/>
      <c r="H50" s="1"/>
      <c r="I50" s="1"/>
      <c r="J50" s="1"/>
      <c r="K50" t="str">
        <f>L39&amp;".12"</f>
        <v>1.12</v>
      </c>
      <c r="L50" s="1"/>
      <c r="M50" t="s">
        <v>283</v>
      </c>
    </row>
    <row r="51" spans="1:25" ht="15" customHeight="1">
      <c r="D51" s="1"/>
      <c r="E51" s="1"/>
      <c r="G51" s="1"/>
      <c r="H51" s="1"/>
      <c r="I51" s="1"/>
      <c r="J51" s="1"/>
      <c r="M51" s="1" t="s">
        <v>286</v>
      </c>
      <c r="N51" s="1"/>
      <c r="O51" s="1"/>
    </row>
    <row r="52" spans="1:25" ht="15" customHeight="1">
      <c r="D52" s="1"/>
      <c r="E52" s="1"/>
      <c r="H52" t="s">
        <v>229</v>
      </c>
    </row>
    <row r="54" spans="1:25">
      <c r="A54" t="s">
        <v>349</v>
      </c>
    </row>
    <row r="56" spans="1:25" ht="15" customHeight="1"/>
    <row r="58" spans="1:25">
      <c r="A58" t="s">
        <v>227</v>
      </c>
      <c r="B58" t="s">
        <v>227</v>
      </c>
      <c r="C58" t="s">
        <v>227</v>
      </c>
    </row>
    <row r="60" spans="1:25">
      <c r="D60" s="1">
        <v>1</v>
      </c>
      <c r="E60" s="1"/>
      <c r="F60" s="1"/>
      <c r="G60" s="1">
        <v>1</v>
      </c>
      <c r="H60" s="1"/>
      <c r="I60" s="1"/>
      <c r="J60" s="1"/>
      <c r="L60" t="s">
        <v>30</v>
      </c>
    </row>
    <row r="61" spans="1:25" ht="15" customHeight="1">
      <c r="D61" s="1"/>
      <c r="E61" s="1"/>
      <c r="F61" s="1"/>
      <c r="G61" s="1"/>
      <c r="H61" s="1"/>
      <c r="I61" s="1"/>
      <c r="J61" s="1"/>
      <c r="M61" s="1" t="s">
        <v>286</v>
      </c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customHeight="1">
      <c r="D62" s="1"/>
      <c r="E62" s="1"/>
      <c r="H62" t="s">
        <v>229</v>
      </c>
    </row>
    <row r="65" spans="1:19">
      <c r="D65" t="s">
        <v>30</v>
      </c>
      <c r="R65" t="str">
        <f>IF(E65="","n",IF(ISERROR(MATCH(E65,List05_CS_Copy,0)),"n","y"))</f>
        <v>n</v>
      </c>
      <c r="S65" t="str">
        <f>IF(F65="","n",IF(ISERROR(MATCH(F65,List05_VD_Copy,0)),"n","y"))</f>
        <v>n</v>
      </c>
    </row>
    <row r="68" spans="1:19">
      <c r="A68" t="s">
        <v>368</v>
      </c>
    </row>
    <row r="72" spans="1:19">
      <c r="A72" t="s">
        <v>186</v>
      </c>
    </row>
    <row r="77" spans="1:19">
      <c r="A77" t="s">
        <v>487</v>
      </c>
    </row>
    <row r="79" spans="1:19" ht="15" customHeight="1">
      <c r="D79">
        <v>1</v>
      </c>
    </row>
    <row r="83" spans="1:19" ht="17.100000000000001" customHeight="1">
      <c r="A83" t="s">
        <v>489</v>
      </c>
    </row>
    <row r="84" spans="1:19" ht="17.100000000000001" customHeight="1"/>
    <row r="85" spans="1:19">
      <c r="A85" s="1">
        <v>1</v>
      </c>
      <c r="E85" s="1"/>
      <c r="I85" t="str">
        <f>"2."&amp;mergeValue(A85)</f>
        <v>2.1</v>
      </c>
      <c r="J85" t="s">
        <v>458</v>
      </c>
      <c r="K85" t="str">
        <f>IF(first_sys="","наименование отсутствует",first_sys)</f>
        <v>единственная система водоснабжения(собственная артезианская скважина)</v>
      </c>
      <c r="L85" t="s">
        <v>557</v>
      </c>
      <c r="N85" t="str">
        <f>IF(K85="","",K85)</f>
        <v>единственная система водоснабжения(собственная артезианская скважина)</v>
      </c>
      <c r="S85" t="s">
        <v>511</v>
      </c>
    </row>
    <row r="86" spans="1:19">
      <c r="A86" s="1"/>
      <c r="E86" s="1"/>
      <c r="I86" t="str">
        <f>"3."&amp;mergeValue(A86)</f>
        <v>3.1</v>
      </c>
      <c r="J86" t="s">
        <v>459</v>
      </c>
      <c r="L86" t="s">
        <v>494</v>
      </c>
      <c r="O86" t="str">
        <f>IF(K86="","",K86)</f>
        <v/>
      </c>
      <c r="S86" t="s">
        <v>512</v>
      </c>
    </row>
    <row r="87" spans="1:19">
      <c r="A87" s="1"/>
      <c r="B87" s="1">
        <v>1</v>
      </c>
      <c r="E87" s="1"/>
      <c r="F87" s="1"/>
      <c r="I87" t="str">
        <f>"4."&amp;mergeValue(A87)</f>
        <v>4.1</v>
      </c>
      <c r="J87" t="s">
        <v>460</v>
      </c>
      <c r="K87" t="s">
        <v>393</v>
      </c>
    </row>
    <row r="88" spans="1:19">
      <c r="A88" s="1"/>
      <c r="B88" s="1"/>
      <c r="E88" s="1"/>
      <c r="F88" s="1"/>
      <c r="I88" t="str">
        <f>"4."&amp;mergeValue(A88) &amp;"."&amp;mergeValue(B87)</f>
        <v>4.1.1</v>
      </c>
      <c r="J88" t="s">
        <v>544</v>
      </c>
      <c r="K88" t="str">
        <f>IF(region_name="","",region_name)</f>
        <v>Брянская область</v>
      </c>
      <c r="L88" t="s">
        <v>391</v>
      </c>
    </row>
    <row r="89" spans="1:19">
      <c r="A89" s="1"/>
      <c r="B89" s="1"/>
      <c r="C89" s="1">
        <v>1</v>
      </c>
      <c r="E89" s="1"/>
      <c r="F89" s="1"/>
      <c r="G89" s="1"/>
      <c r="I89" t="str">
        <f>"4."&amp;mergeValue(A89) &amp;"."&amp;mergeValue(B89)&amp;"."&amp;mergeValue(C89)</f>
        <v>4.1.1.1</v>
      </c>
      <c r="J89" t="s">
        <v>461</v>
      </c>
      <c r="L89" t="s">
        <v>462</v>
      </c>
      <c r="P89" t="str">
        <f>IF(K89="","",K89)</f>
        <v/>
      </c>
      <c r="S89" t="s">
        <v>513</v>
      </c>
    </row>
    <row r="90" spans="1:19">
      <c r="A90" s="1"/>
      <c r="B90" s="1"/>
      <c r="C90" s="1"/>
      <c r="D90">
        <v>1</v>
      </c>
      <c r="E90" s="1"/>
      <c r="F90" s="1"/>
      <c r="G90" s="1"/>
      <c r="I90" t="str">
        <f>"4."&amp;mergeValue(A90) &amp;"."&amp;mergeValue(B90)&amp;"."&amp;mergeValue(C90)&amp;"."&amp;mergeValue(D90)</f>
        <v>4.1.1.1.1</v>
      </c>
      <c r="J90" t="s">
        <v>463</v>
      </c>
      <c r="L90" s="1" t="s">
        <v>558</v>
      </c>
      <c r="Q90" t="str">
        <f>IF(K90="","",K90)</f>
        <v/>
      </c>
      <c r="S90" t="s">
        <v>514</v>
      </c>
    </row>
    <row r="91" spans="1:19">
      <c r="A91" s="1"/>
      <c r="B91" s="1"/>
      <c r="C91" s="1"/>
      <c r="E91" s="1"/>
      <c r="F91" s="1"/>
      <c r="G91" s="1"/>
      <c r="J91" t="s">
        <v>153</v>
      </c>
      <c r="L91" s="1"/>
    </row>
    <row r="92" spans="1:19">
      <c r="A92" s="1"/>
      <c r="B92" s="1"/>
      <c r="E92" s="1"/>
      <c r="F92" s="1"/>
      <c r="J92" t="s">
        <v>156</v>
      </c>
    </row>
    <row r="93" spans="1:19">
      <c r="A93" s="1"/>
      <c r="E93" s="1"/>
      <c r="J93" t="s">
        <v>464</v>
      </c>
    </row>
    <row r="94" spans="1:19">
      <c r="J94" t="s">
        <v>477</v>
      </c>
    </row>
    <row r="98" spans="1:3" ht="17.100000000000001" customHeight="1">
      <c r="A98" t="s">
        <v>508</v>
      </c>
    </row>
    <row r="101" spans="1:3">
      <c r="C101" t="str">
        <f>IF(ISERROR(INDEX(List02_VDCol,MATCH(C100,List02_CSCol,0))),"наименование отсутствует",INDEX(List02_VDCol,MATCH(C100,List02_CSCol,0)))</f>
        <v>наименование отсутствует</v>
      </c>
    </row>
    <row r="103" spans="1:3" ht="17.100000000000001" customHeight="1">
      <c r="A103" t="s">
        <v>509</v>
      </c>
    </row>
    <row r="105" spans="1:3">
      <c r="C105" t="str">
        <f>IF(first_sys="","наименование отсутствует",first_sys)</f>
        <v>единственная система водоснабжения(собственная артезианская скважина)</v>
      </c>
    </row>
  </sheetData>
  <dataConsolidate/>
  <mergeCells count="41">
    <mergeCell ref="M61:Y61"/>
    <mergeCell ref="F60:F61"/>
    <mergeCell ref="G39:G51"/>
    <mergeCell ref="H60:H61"/>
    <mergeCell ref="M28:N28"/>
    <mergeCell ref="H39:H51"/>
    <mergeCell ref="I39:I51"/>
    <mergeCell ref="L39:L50"/>
    <mergeCell ref="K27:K28"/>
    <mergeCell ref="J39:J51"/>
    <mergeCell ref="L34:M34"/>
    <mergeCell ref="H33:H34"/>
    <mergeCell ref="J33:J34"/>
    <mergeCell ref="M51:O51"/>
    <mergeCell ref="C4:C5"/>
    <mergeCell ref="A85:A93"/>
    <mergeCell ref="C89:C91"/>
    <mergeCell ref="E4:E5"/>
    <mergeCell ref="D4:D5"/>
    <mergeCell ref="D27:D29"/>
    <mergeCell ref="E27:E29"/>
    <mergeCell ref="D60:D62"/>
    <mergeCell ref="D39:D52"/>
    <mergeCell ref="D33:D35"/>
    <mergeCell ref="E33:E35"/>
    <mergeCell ref="E60:E62"/>
    <mergeCell ref="B87:B92"/>
    <mergeCell ref="L90:L91"/>
    <mergeCell ref="E85:E93"/>
    <mergeCell ref="F87:F92"/>
    <mergeCell ref="G89:G91"/>
    <mergeCell ref="I27:I28"/>
    <mergeCell ref="J27:J28"/>
    <mergeCell ref="I33:I34"/>
    <mergeCell ref="E39:E52"/>
    <mergeCell ref="G27:G28"/>
    <mergeCell ref="H27:H28"/>
    <mergeCell ref="I60:I61"/>
    <mergeCell ref="G33:G34"/>
    <mergeCell ref="J60:J61"/>
    <mergeCell ref="G60:G61"/>
  </mergeCells>
  <phoneticPr fontId="0" type="noConversion"/>
  <dataValidations count="18">
    <dataValidation type="decimal" allowBlank="1" showErrorMessage="1" errorTitle="Ошибка" error="Допускается ввод только действительных чисел!" sqref="N27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F20:H20 M27 E14 E65 L33:M33 M39:N39 O39:O50 E56 Y60 M60 K27:K28 F74 E79 L92:L94 E70">
      <formula1>900</formula1>
    </dataValidation>
    <dataValidation type="whole" allowBlank="1" showErrorMessage="1" errorTitle="Ошибка" error="Допускается ввод только неотрицательных целых чисел!" sqref="J33:J34 J39:J51 N50 N48 N46 N42 X60 V60 T60 P60 J60:J61 H65:I65">
      <formula1>0</formula1>
      <formula2>9.99999999999999E+23</formula2>
    </dataValidation>
    <dataValidation type="decimal" allowBlank="1" showErrorMessage="1" errorTitle="Ошибка" error="Допускается ввод только неотрицательных чисел!" sqref="N60:O60 I27:I28 I60:I61 U60 I33:I34 I39:I51 N49 N47 N45 N43 N40:N41 S60 Q60 W60 I9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27 E4"/>
    <dataValidation allowBlank="1" showInputMessage="1" showErrorMessage="1" prompt="Выберите муниципальное образование и ОКТМО, выполнив двойной щелчок левой кнопки мыши по ячейке." sqref="H27:H28 H9"/>
    <dataValidation allowBlank="1" showInputMessage="1" showErrorMessage="1" prompt="Изменение значения по двойному щелчоку левой кнопки мыши" sqref="J27:J28 J9"/>
    <dataValidation type="list" allowBlank="1" showInputMessage="1" showErrorMessage="1" errorTitle="Ошибка" error="Выберите значение из списка" prompt="Выберите значение из списка" sqref="E39 E33:E35 E60">
      <formula1>kind_of_activity_WARM</formula1>
    </dataValidation>
    <dataValidation type="list" allowBlank="1" showInputMessage="1" showErrorMessage="1" errorTitle="Ошибка" error="Выберите значение из списка" prompt="Выберите значение из списка" sqref="H39 H33:H34 H60">
      <formula1>kind_group_rates</formula1>
    </dataValidation>
    <dataValidation type="list" allowBlank="1" showInputMessage="1" showErrorMessage="1" errorTitle="Ошибка" error="Выберите значение из списка" prompt="Выберите значение из списка" sqref="N44 R60">
      <formula1>list_ed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70">
      <formula1>"a"</formula1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65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9 J20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20">
      <formula1>kind_of_forms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20"/>
    <dataValidation type="list" allowBlank="1" showInputMessage="1" showErrorMessage="1" errorTitle="Ошибка" error="Выберите значение из списка" prompt="Выберите значение из списка" sqref="C106 K86">
      <formula1>kind_of_VD_on_sheet_filter</formula1>
    </dataValidation>
    <dataValidation type="list" allowBlank="1" showInputMessage="1" showErrorMessage="1" errorTitle="Ошибка" error="Выберите значение из списка" prompt="Выберите значение из списка" sqref="C100">
      <formula1>kind_of_CS_on_sheet_filter</formula1>
    </dataValidation>
    <dataValidation type="decimal" allowBlank="1" showErrorMessage="1" errorTitle="Ошибка" error="Допускается ввод только неотрицательных чисел!" sqref="G65">
      <formula1>0</formula1>
      <formula2>9.99999999999999E+37</formula2>
    </dataValidation>
  </dataValidations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>
  <sheetPr codeName="TSH_REESTR_MO">
    <tabColor indexed="47"/>
  </sheetPr>
  <dimension ref="A1:D292"/>
  <sheetViews>
    <sheetView showGridLines="0" workbookViewId="0"/>
  </sheetViews>
  <sheetFormatPr defaultRowHeight="15"/>
  <sheetData>
    <row r="1" spans="1:4">
      <c r="A1" t="s">
        <v>1663</v>
      </c>
      <c r="B1" t="s">
        <v>154</v>
      </c>
      <c r="C1" t="s">
        <v>155</v>
      </c>
      <c r="D1" t="s">
        <v>2239</v>
      </c>
    </row>
    <row r="2" spans="1:4">
      <c r="A2">
        <v>1</v>
      </c>
      <c r="B2" t="s">
        <v>1665</v>
      </c>
      <c r="C2" t="s">
        <v>1665</v>
      </c>
      <c r="D2" t="s">
        <v>1666</v>
      </c>
    </row>
    <row r="3" spans="1:4">
      <c r="A3">
        <v>2</v>
      </c>
      <c r="B3" t="s">
        <v>1665</v>
      </c>
      <c r="C3" t="s">
        <v>1667</v>
      </c>
      <c r="D3" t="s">
        <v>1668</v>
      </c>
    </row>
    <row r="4" spans="1:4">
      <c r="A4">
        <v>3</v>
      </c>
      <c r="B4" t="s">
        <v>1665</v>
      </c>
      <c r="C4" t="s">
        <v>1669</v>
      </c>
      <c r="D4" t="s">
        <v>1670</v>
      </c>
    </row>
    <row r="5" spans="1:4">
      <c r="A5">
        <v>4</v>
      </c>
      <c r="B5" t="s">
        <v>1665</v>
      </c>
      <c r="C5" t="s">
        <v>1671</v>
      </c>
      <c r="D5" t="s">
        <v>1672</v>
      </c>
    </row>
    <row r="6" spans="1:4">
      <c r="A6">
        <v>5</v>
      </c>
      <c r="B6" t="s">
        <v>1665</v>
      </c>
      <c r="C6" t="s">
        <v>1673</v>
      </c>
      <c r="D6" t="s">
        <v>1674</v>
      </c>
    </row>
    <row r="7" spans="1:4">
      <c r="A7">
        <v>6</v>
      </c>
      <c r="B7" t="s">
        <v>1665</v>
      </c>
      <c r="C7" t="s">
        <v>1675</v>
      </c>
      <c r="D7" t="s">
        <v>1676</v>
      </c>
    </row>
    <row r="8" spans="1:4">
      <c r="A8">
        <v>7</v>
      </c>
      <c r="B8" t="s">
        <v>1665</v>
      </c>
      <c r="C8" t="s">
        <v>1677</v>
      </c>
      <c r="D8" t="s">
        <v>1678</v>
      </c>
    </row>
    <row r="9" spans="1:4">
      <c r="A9">
        <v>8</v>
      </c>
      <c r="B9" t="s">
        <v>1665</v>
      </c>
      <c r="C9" t="s">
        <v>1679</v>
      </c>
      <c r="D9" t="s">
        <v>1680</v>
      </c>
    </row>
    <row r="10" spans="1:4">
      <c r="A10">
        <v>9</v>
      </c>
      <c r="B10" t="s">
        <v>1665</v>
      </c>
      <c r="C10" t="s">
        <v>1681</v>
      </c>
      <c r="D10" t="s">
        <v>1682</v>
      </c>
    </row>
    <row r="11" spans="1:4">
      <c r="A11">
        <v>10</v>
      </c>
      <c r="B11" t="s">
        <v>1665</v>
      </c>
      <c r="C11" t="s">
        <v>1683</v>
      </c>
      <c r="D11" t="s">
        <v>1684</v>
      </c>
    </row>
    <row r="12" spans="1:4">
      <c r="A12">
        <v>11</v>
      </c>
      <c r="B12" t="s">
        <v>1665</v>
      </c>
      <c r="C12" t="s">
        <v>1685</v>
      </c>
      <c r="D12" t="s">
        <v>1686</v>
      </c>
    </row>
    <row r="13" spans="1:4">
      <c r="A13">
        <v>12</v>
      </c>
      <c r="B13" t="s">
        <v>1665</v>
      </c>
      <c r="C13" t="s">
        <v>1687</v>
      </c>
      <c r="D13" t="s">
        <v>1688</v>
      </c>
    </row>
    <row r="14" spans="1:4">
      <c r="A14">
        <v>13</v>
      </c>
      <c r="B14" t="s">
        <v>1689</v>
      </c>
      <c r="C14" t="s">
        <v>1689</v>
      </c>
      <c r="D14" t="s">
        <v>1690</v>
      </c>
    </row>
    <row r="15" spans="1:4">
      <c r="A15">
        <v>14</v>
      </c>
      <c r="B15" t="s">
        <v>1689</v>
      </c>
      <c r="C15" t="s">
        <v>1691</v>
      </c>
      <c r="D15" t="s">
        <v>1692</v>
      </c>
    </row>
    <row r="16" spans="1:4">
      <c r="A16">
        <v>15</v>
      </c>
      <c r="B16" t="s">
        <v>1689</v>
      </c>
      <c r="C16" t="s">
        <v>1693</v>
      </c>
      <c r="D16" t="s">
        <v>1694</v>
      </c>
    </row>
    <row r="17" spans="1:4">
      <c r="A17">
        <v>16</v>
      </c>
      <c r="B17" t="s">
        <v>1689</v>
      </c>
      <c r="C17" t="s">
        <v>1695</v>
      </c>
      <c r="D17" t="s">
        <v>1696</v>
      </c>
    </row>
    <row r="18" spans="1:4">
      <c r="A18">
        <v>17</v>
      </c>
      <c r="B18" t="s">
        <v>1689</v>
      </c>
      <c r="C18" t="s">
        <v>1697</v>
      </c>
      <c r="D18" t="s">
        <v>1698</v>
      </c>
    </row>
    <row r="19" spans="1:4">
      <c r="A19">
        <v>18</v>
      </c>
      <c r="B19" t="s">
        <v>1689</v>
      </c>
      <c r="C19" t="s">
        <v>1699</v>
      </c>
      <c r="D19" t="s">
        <v>1700</v>
      </c>
    </row>
    <row r="20" spans="1:4">
      <c r="A20">
        <v>19</v>
      </c>
      <c r="B20" t="s">
        <v>1689</v>
      </c>
      <c r="C20" t="s">
        <v>1701</v>
      </c>
      <c r="D20" t="s">
        <v>1702</v>
      </c>
    </row>
    <row r="21" spans="1:4">
      <c r="A21">
        <v>20</v>
      </c>
      <c r="B21" t="s">
        <v>1689</v>
      </c>
      <c r="C21" t="s">
        <v>1703</v>
      </c>
      <c r="D21" t="s">
        <v>1704</v>
      </c>
    </row>
    <row r="22" spans="1:4">
      <c r="A22">
        <v>21</v>
      </c>
      <c r="B22" t="s">
        <v>1689</v>
      </c>
      <c r="C22" t="s">
        <v>1705</v>
      </c>
      <c r="D22" t="s">
        <v>1706</v>
      </c>
    </row>
    <row r="23" spans="1:4">
      <c r="A23">
        <v>22</v>
      </c>
      <c r="B23" t="s">
        <v>1689</v>
      </c>
      <c r="C23" t="s">
        <v>1707</v>
      </c>
      <c r="D23" t="s">
        <v>1708</v>
      </c>
    </row>
    <row r="24" spans="1:4">
      <c r="A24">
        <v>23</v>
      </c>
      <c r="B24" t="s">
        <v>1689</v>
      </c>
      <c r="C24" t="s">
        <v>1709</v>
      </c>
      <c r="D24" t="s">
        <v>1710</v>
      </c>
    </row>
    <row r="25" spans="1:4">
      <c r="A25">
        <v>24</v>
      </c>
      <c r="B25" t="s">
        <v>1689</v>
      </c>
      <c r="C25" t="s">
        <v>1711</v>
      </c>
      <c r="D25" t="s">
        <v>1712</v>
      </c>
    </row>
    <row r="26" spans="1:4">
      <c r="A26">
        <v>25</v>
      </c>
      <c r="B26" t="s">
        <v>1689</v>
      </c>
      <c r="C26" t="s">
        <v>1713</v>
      </c>
      <c r="D26" t="s">
        <v>1714</v>
      </c>
    </row>
    <row r="27" spans="1:4">
      <c r="A27">
        <v>26</v>
      </c>
      <c r="B27" t="s">
        <v>1689</v>
      </c>
      <c r="C27" t="s">
        <v>1715</v>
      </c>
      <c r="D27" t="s">
        <v>1716</v>
      </c>
    </row>
    <row r="28" spans="1:4">
      <c r="A28">
        <v>27</v>
      </c>
      <c r="B28" t="s">
        <v>1689</v>
      </c>
      <c r="C28" t="s">
        <v>1717</v>
      </c>
      <c r="D28" t="s">
        <v>1718</v>
      </c>
    </row>
    <row r="29" spans="1:4">
      <c r="A29">
        <v>28</v>
      </c>
      <c r="B29" t="s">
        <v>1689</v>
      </c>
      <c r="C29" t="s">
        <v>1719</v>
      </c>
      <c r="D29" t="s">
        <v>1720</v>
      </c>
    </row>
    <row r="30" spans="1:4">
      <c r="A30">
        <v>29</v>
      </c>
      <c r="B30" t="s">
        <v>1721</v>
      </c>
      <c r="C30" t="s">
        <v>1721</v>
      </c>
      <c r="D30" t="s">
        <v>1722</v>
      </c>
    </row>
    <row r="31" spans="1:4">
      <c r="A31">
        <v>30</v>
      </c>
      <c r="B31" t="s">
        <v>1721</v>
      </c>
      <c r="C31" t="s">
        <v>1723</v>
      </c>
      <c r="D31" t="s">
        <v>1724</v>
      </c>
    </row>
    <row r="32" spans="1:4">
      <c r="A32">
        <v>31</v>
      </c>
      <c r="B32" t="s">
        <v>1721</v>
      </c>
      <c r="C32" t="s">
        <v>1725</v>
      </c>
      <c r="D32" t="s">
        <v>1726</v>
      </c>
    </row>
    <row r="33" spans="1:4">
      <c r="A33">
        <v>32</v>
      </c>
      <c r="B33" t="s">
        <v>1721</v>
      </c>
      <c r="C33" t="s">
        <v>1727</v>
      </c>
      <c r="D33" t="s">
        <v>1728</v>
      </c>
    </row>
    <row r="34" spans="1:4">
      <c r="A34">
        <v>33</v>
      </c>
      <c r="B34" t="s">
        <v>1721</v>
      </c>
      <c r="C34" t="s">
        <v>1729</v>
      </c>
      <c r="D34" t="s">
        <v>1730</v>
      </c>
    </row>
    <row r="35" spans="1:4">
      <c r="A35">
        <v>34</v>
      </c>
      <c r="B35" t="s">
        <v>1721</v>
      </c>
      <c r="C35" t="s">
        <v>1731</v>
      </c>
      <c r="D35" t="s">
        <v>1732</v>
      </c>
    </row>
    <row r="36" spans="1:4">
      <c r="A36">
        <v>35</v>
      </c>
      <c r="B36" t="s">
        <v>1721</v>
      </c>
      <c r="C36" t="s">
        <v>1733</v>
      </c>
      <c r="D36" t="s">
        <v>1734</v>
      </c>
    </row>
    <row r="37" spans="1:4">
      <c r="A37">
        <v>36</v>
      </c>
      <c r="B37" t="s">
        <v>1721</v>
      </c>
      <c r="C37" t="s">
        <v>1735</v>
      </c>
      <c r="D37" t="s">
        <v>1736</v>
      </c>
    </row>
    <row r="38" spans="1:4">
      <c r="A38">
        <v>37</v>
      </c>
      <c r="B38" t="s">
        <v>1721</v>
      </c>
      <c r="C38" t="s">
        <v>1737</v>
      </c>
      <c r="D38" t="s">
        <v>1738</v>
      </c>
    </row>
    <row r="39" spans="1:4">
      <c r="A39">
        <v>38</v>
      </c>
      <c r="B39" t="s">
        <v>1721</v>
      </c>
      <c r="C39" t="s">
        <v>1739</v>
      </c>
      <c r="D39" t="s">
        <v>1740</v>
      </c>
    </row>
    <row r="40" spans="1:4">
      <c r="A40">
        <v>39</v>
      </c>
      <c r="B40" t="s">
        <v>1721</v>
      </c>
      <c r="C40" t="s">
        <v>1741</v>
      </c>
      <c r="D40" t="s">
        <v>1742</v>
      </c>
    </row>
    <row r="41" spans="1:4">
      <c r="A41">
        <v>40</v>
      </c>
      <c r="B41" t="s">
        <v>1743</v>
      </c>
      <c r="C41" t="s">
        <v>1745</v>
      </c>
      <c r="D41" t="s">
        <v>1746</v>
      </c>
    </row>
    <row r="42" spans="1:4">
      <c r="A42">
        <v>41</v>
      </c>
      <c r="B42" t="s">
        <v>1743</v>
      </c>
      <c r="C42" t="s">
        <v>1743</v>
      </c>
      <c r="D42" t="s">
        <v>1744</v>
      </c>
    </row>
    <row r="43" spans="1:4">
      <c r="A43">
        <v>42</v>
      </c>
      <c r="B43" t="s">
        <v>1743</v>
      </c>
      <c r="C43" t="s">
        <v>1747</v>
      </c>
      <c r="D43" t="s">
        <v>1748</v>
      </c>
    </row>
    <row r="44" spans="1:4">
      <c r="A44">
        <v>43</v>
      </c>
      <c r="B44" t="s">
        <v>1743</v>
      </c>
      <c r="C44" t="s">
        <v>1749</v>
      </c>
      <c r="D44" t="s">
        <v>1750</v>
      </c>
    </row>
    <row r="45" spans="1:4">
      <c r="A45">
        <v>44</v>
      </c>
      <c r="B45" t="s">
        <v>1743</v>
      </c>
      <c r="C45" t="s">
        <v>1751</v>
      </c>
      <c r="D45" t="s">
        <v>1752</v>
      </c>
    </row>
    <row r="46" spans="1:4">
      <c r="A46">
        <v>45</v>
      </c>
      <c r="B46" t="s">
        <v>1743</v>
      </c>
      <c r="C46" t="s">
        <v>1753</v>
      </c>
      <c r="D46" t="s">
        <v>1754</v>
      </c>
    </row>
    <row r="47" spans="1:4">
      <c r="A47">
        <v>46</v>
      </c>
      <c r="B47" t="s">
        <v>1743</v>
      </c>
      <c r="C47" t="s">
        <v>1755</v>
      </c>
      <c r="D47" t="s">
        <v>1756</v>
      </c>
    </row>
    <row r="48" spans="1:4">
      <c r="A48">
        <v>47</v>
      </c>
      <c r="B48" t="s">
        <v>1743</v>
      </c>
      <c r="C48" t="s">
        <v>1757</v>
      </c>
      <c r="D48" t="s">
        <v>1758</v>
      </c>
    </row>
    <row r="49" spans="1:4">
      <c r="A49">
        <v>48</v>
      </c>
      <c r="B49" t="s">
        <v>1759</v>
      </c>
      <c r="C49" t="s">
        <v>1759</v>
      </c>
      <c r="D49" t="s">
        <v>1760</v>
      </c>
    </row>
    <row r="50" spans="1:4">
      <c r="A50">
        <v>49</v>
      </c>
      <c r="B50" t="s">
        <v>1761</v>
      </c>
      <c r="C50" t="s">
        <v>1761</v>
      </c>
      <c r="D50" t="s">
        <v>1762</v>
      </c>
    </row>
    <row r="51" spans="1:4">
      <c r="A51">
        <v>50</v>
      </c>
      <c r="B51" t="s">
        <v>1763</v>
      </c>
      <c r="C51" t="s">
        <v>1763</v>
      </c>
      <c r="D51" t="s">
        <v>1764</v>
      </c>
    </row>
    <row r="52" spans="1:4">
      <c r="A52">
        <v>51</v>
      </c>
      <c r="B52" t="s">
        <v>1765</v>
      </c>
      <c r="C52" t="s">
        <v>1765</v>
      </c>
      <c r="D52" t="s">
        <v>1766</v>
      </c>
    </row>
    <row r="53" spans="1:4">
      <c r="A53">
        <v>52</v>
      </c>
      <c r="B53" t="s">
        <v>1767</v>
      </c>
      <c r="C53" t="s">
        <v>1767</v>
      </c>
      <c r="D53" t="s">
        <v>1768</v>
      </c>
    </row>
    <row r="54" spans="1:4">
      <c r="A54">
        <v>53</v>
      </c>
      <c r="B54" t="s">
        <v>1769</v>
      </c>
      <c r="C54" t="s">
        <v>1771</v>
      </c>
      <c r="D54" t="s">
        <v>1772</v>
      </c>
    </row>
    <row r="55" spans="1:4">
      <c r="A55">
        <v>54</v>
      </c>
      <c r="B55" t="s">
        <v>1769</v>
      </c>
      <c r="C55" t="s">
        <v>1769</v>
      </c>
      <c r="D55" t="s">
        <v>1770</v>
      </c>
    </row>
    <row r="56" spans="1:4">
      <c r="A56">
        <v>55</v>
      </c>
      <c r="B56" t="s">
        <v>1769</v>
      </c>
      <c r="C56" t="s">
        <v>1773</v>
      </c>
      <c r="D56" t="s">
        <v>1774</v>
      </c>
    </row>
    <row r="57" spans="1:4">
      <c r="A57">
        <v>56</v>
      </c>
      <c r="B57" t="s">
        <v>1769</v>
      </c>
      <c r="C57" t="s">
        <v>1775</v>
      </c>
      <c r="D57" t="s">
        <v>1776</v>
      </c>
    </row>
    <row r="58" spans="1:4">
      <c r="A58">
        <v>57</v>
      </c>
      <c r="B58" t="s">
        <v>1769</v>
      </c>
      <c r="C58" t="s">
        <v>1777</v>
      </c>
      <c r="D58" t="s">
        <v>1778</v>
      </c>
    </row>
    <row r="59" spans="1:4">
      <c r="A59">
        <v>58</v>
      </c>
      <c r="B59" t="s">
        <v>1769</v>
      </c>
      <c r="C59" t="s">
        <v>1779</v>
      </c>
      <c r="D59" t="s">
        <v>1780</v>
      </c>
    </row>
    <row r="60" spans="1:4">
      <c r="A60">
        <v>59</v>
      </c>
      <c r="B60" t="s">
        <v>1769</v>
      </c>
      <c r="C60" t="s">
        <v>1781</v>
      </c>
      <c r="D60" t="s">
        <v>1782</v>
      </c>
    </row>
    <row r="61" spans="1:4">
      <c r="A61">
        <v>60</v>
      </c>
      <c r="B61" t="s">
        <v>1769</v>
      </c>
      <c r="C61" t="s">
        <v>1783</v>
      </c>
      <c r="D61" t="s">
        <v>1784</v>
      </c>
    </row>
    <row r="62" spans="1:4">
      <c r="A62">
        <v>61</v>
      </c>
      <c r="B62" t="s">
        <v>1785</v>
      </c>
      <c r="C62" t="s">
        <v>1787</v>
      </c>
      <c r="D62" t="s">
        <v>1788</v>
      </c>
    </row>
    <row r="63" spans="1:4">
      <c r="A63">
        <v>62</v>
      </c>
      <c r="B63" t="s">
        <v>1785</v>
      </c>
      <c r="C63" t="s">
        <v>1789</v>
      </c>
      <c r="D63" t="s">
        <v>1790</v>
      </c>
    </row>
    <row r="64" spans="1:4">
      <c r="A64">
        <v>63</v>
      </c>
      <c r="B64" t="s">
        <v>1785</v>
      </c>
      <c r="C64" t="s">
        <v>1791</v>
      </c>
      <c r="D64" t="s">
        <v>1792</v>
      </c>
    </row>
    <row r="65" spans="1:4">
      <c r="A65">
        <v>64</v>
      </c>
      <c r="B65" t="s">
        <v>1785</v>
      </c>
      <c r="C65" t="s">
        <v>1793</v>
      </c>
      <c r="D65" t="s">
        <v>1794</v>
      </c>
    </row>
    <row r="66" spans="1:4">
      <c r="A66">
        <v>65</v>
      </c>
      <c r="B66" t="s">
        <v>1785</v>
      </c>
      <c r="C66" t="s">
        <v>1785</v>
      </c>
      <c r="D66" t="s">
        <v>1786</v>
      </c>
    </row>
    <row r="67" spans="1:4">
      <c r="A67">
        <v>66</v>
      </c>
      <c r="B67" t="s">
        <v>1785</v>
      </c>
      <c r="C67" t="s">
        <v>1795</v>
      </c>
      <c r="D67" t="s">
        <v>1796</v>
      </c>
    </row>
    <row r="68" spans="1:4">
      <c r="A68">
        <v>67</v>
      </c>
      <c r="B68" t="s">
        <v>1785</v>
      </c>
      <c r="C68" t="s">
        <v>1797</v>
      </c>
      <c r="D68" t="s">
        <v>1798</v>
      </c>
    </row>
    <row r="69" spans="1:4">
      <c r="A69">
        <v>68</v>
      </c>
      <c r="B69" t="s">
        <v>1785</v>
      </c>
      <c r="C69" t="s">
        <v>1799</v>
      </c>
      <c r="D69" t="s">
        <v>1800</v>
      </c>
    </row>
    <row r="70" spans="1:4">
      <c r="A70">
        <v>69</v>
      </c>
      <c r="B70" t="s">
        <v>1785</v>
      </c>
      <c r="C70" t="s">
        <v>1801</v>
      </c>
      <c r="D70" t="s">
        <v>1802</v>
      </c>
    </row>
    <row r="71" spans="1:4">
      <c r="A71">
        <v>70</v>
      </c>
      <c r="B71" t="s">
        <v>1785</v>
      </c>
      <c r="C71" t="s">
        <v>1803</v>
      </c>
      <c r="D71" t="s">
        <v>1804</v>
      </c>
    </row>
    <row r="72" spans="1:4">
      <c r="A72">
        <v>71</v>
      </c>
      <c r="B72" t="s">
        <v>1785</v>
      </c>
      <c r="C72" t="s">
        <v>1805</v>
      </c>
      <c r="D72" t="s">
        <v>1806</v>
      </c>
    </row>
    <row r="73" spans="1:4">
      <c r="A73">
        <v>72</v>
      </c>
      <c r="B73" t="s">
        <v>1807</v>
      </c>
      <c r="C73" t="s">
        <v>1809</v>
      </c>
      <c r="D73" t="s">
        <v>1810</v>
      </c>
    </row>
    <row r="74" spans="1:4">
      <c r="A74">
        <v>73</v>
      </c>
      <c r="B74" t="s">
        <v>1807</v>
      </c>
      <c r="C74" t="s">
        <v>1807</v>
      </c>
      <c r="D74" t="s">
        <v>1808</v>
      </c>
    </row>
    <row r="75" spans="1:4">
      <c r="A75">
        <v>74</v>
      </c>
      <c r="B75" t="s">
        <v>1807</v>
      </c>
      <c r="C75" t="s">
        <v>1811</v>
      </c>
      <c r="D75" t="s">
        <v>1812</v>
      </c>
    </row>
    <row r="76" spans="1:4">
      <c r="A76">
        <v>75</v>
      </c>
      <c r="B76" t="s">
        <v>1807</v>
      </c>
      <c r="C76" t="s">
        <v>1813</v>
      </c>
      <c r="D76" t="s">
        <v>1814</v>
      </c>
    </row>
    <row r="77" spans="1:4">
      <c r="A77">
        <v>76</v>
      </c>
      <c r="B77" t="s">
        <v>1815</v>
      </c>
      <c r="C77" t="s">
        <v>1815</v>
      </c>
      <c r="D77" t="s">
        <v>1816</v>
      </c>
    </row>
    <row r="78" spans="1:4">
      <c r="A78">
        <v>77</v>
      </c>
      <c r="B78" t="s">
        <v>1817</v>
      </c>
      <c r="C78" t="s">
        <v>1819</v>
      </c>
      <c r="D78" t="s">
        <v>1820</v>
      </c>
    </row>
    <row r="79" spans="1:4">
      <c r="A79">
        <v>78</v>
      </c>
      <c r="B79" t="s">
        <v>1817</v>
      </c>
      <c r="C79" t="s">
        <v>1821</v>
      </c>
      <c r="D79" t="s">
        <v>1822</v>
      </c>
    </row>
    <row r="80" spans="1:4">
      <c r="A80">
        <v>79</v>
      </c>
      <c r="B80" t="s">
        <v>1817</v>
      </c>
      <c r="C80" t="s">
        <v>1817</v>
      </c>
      <c r="D80" t="s">
        <v>1818</v>
      </c>
    </row>
    <row r="81" spans="1:4">
      <c r="A81">
        <v>80</v>
      </c>
      <c r="B81" t="s">
        <v>1817</v>
      </c>
      <c r="C81" t="s">
        <v>1823</v>
      </c>
      <c r="D81" t="s">
        <v>1824</v>
      </c>
    </row>
    <row r="82" spans="1:4">
      <c r="A82">
        <v>81</v>
      </c>
      <c r="B82" t="s">
        <v>1817</v>
      </c>
      <c r="C82" t="s">
        <v>1825</v>
      </c>
      <c r="D82" t="s">
        <v>1826</v>
      </c>
    </row>
    <row r="83" spans="1:4">
      <c r="A83">
        <v>82</v>
      </c>
      <c r="B83" t="s">
        <v>1817</v>
      </c>
      <c r="C83" t="s">
        <v>1827</v>
      </c>
      <c r="D83" t="s">
        <v>1828</v>
      </c>
    </row>
    <row r="84" spans="1:4">
      <c r="A84">
        <v>83</v>
      </c>
      <c r="B84" t="s">
        <v>1817</v>
      </c>
      <c r="C84" t="s">
        <v>1829</v>
      </c>
      <c r="D84" t="s">
        <v>1830</v>
      </c>
    </row>
    <row r="85" spans="1:4">
      <c r="A85">
        <v>84</v>
      </c>
      <c r="B85" t="s">
        <v>1817</v>
      </c>
      <c r="C85" t="s">
        <v>1831</v>
      </c>
      <c r="D85" t="s">
        <v>1832</v>
      </c>
    </row>
    <row r="86" spans="1:4">
      <c r="A86">
        <v>85</v>
      </c>
      <c r="B86" t="s">
        <v>1817</v>
      </c>
      <c r="C86" t="s">
        <v>1833</v>
      </c>
      <c r="D86" t="s">
        <v>1834</v>
      </c>
    </row>
    <row r="87" spans="1:4">
      <c r="A87">
        <v>86</v>
      </c>
      <c r="B87" t="s">
        <v>1817</v>
      </c>
      <c r="C87" t="s">
        <v>1835</v>
      </c>
      <c r="D87" t="s">
        <v>1836</v>
      </c>
    </row>
    <row r="88" spans="1:4">
      <c r="A88">
        <v>87</v>
      </c>
      <c r="B88" t="s">
        <v>1817</v>
      </c>
      <c r="C88" t="s">
        <v>1837</v>
      </c>
      <c r="D88" t="s">
        <v>1838</v>
      </c>
    </row>
    <row r="89" spans="1:4">
      <c r="A89">
        <v>88</v>
      </c>
      <c r="B89" t="s">
        <v>1839</v>
      </c>
      <c r="C89" t="s">
        <v>1841</v>
      </c>
      <c r="D89" t="s">
        <v>1842</v>
      </c>
    </row>
    <row r="90" spans="1:4">
      <c r="A90">
        <v>89</v>
      </c>
      <c r="B90" t="s">
        <v>1839</v>
      </c>
      <c r="C90" t="s">
        <v>1843</v>
      </c>
      <c r="D90" t="s">
        <v>1844</v>
      </c>
    </row>
    <row r="91" spans="1:4">
      <c r="A91">
        <v>90</v>
      </c>
      <c r="B91" t="s">
        <v>1839</v>
      </c>
      <c r="C91" t="s">
        <v>1839</v>
      </c>
      <c r="D91" t="s">
        <v>1840</v>
      </c>
    </row>
    <row r="92" spans="1:4">
      <c r="A92">
        <v>91</v>
      </c>
      <c r="B92" t="s">
        <v>1839</v>
      </c>
      <c r="C92" t="s">
        <v>1845</v>
      </c>
      <c r="D92" t="s">
        <v>1846</v>
      </c>
    </row>
    <row r="93" spans="1:4">
      <c r="A93">
        <v>92</v>
      </c>
      <c r="B93" t="s">
        <v>1839</v>
      </c>
      <c r="C93" t="s">
        <v>1847</v>
      </c>
      <c r="D93" t="s">
        <v>1848</v>
      </c>
    </row>
    <row r="94" spans="1:4">
      <c r="A94">
        <v>93</v>
      </c>
      <c r="B94" t="s">
        <v>1839</v>
      </c>
      <c r="C94" t="s">
        <v>1849</v>
      </c>
      <c r="D94" t="s">
        <v>1850</v>
      </c>
    </row>
    <row r="95" spans="1:4">
      <c r="A95">
        <v>94</v>
      </c>
      <c r="B95" t="s">
        <v>1839</v>
      </c>
      <c r="C95" t="s">
        <v>1851</v>
      </c>
      <c r="D95" t="s">
        <v>1852</v>
      </c>
    </row>
    <row r="96" spans="1:4">
      <c r="A96">
        <v>95</v>
      </c>
      <c r="B96" t="s">
        <v>1853</v>
      </c>
      <c r="C96" t="s">
        <v>1855</v>
      </c>
      <c r="D96" t="s">
        <v>1856</v>
      </c>
    </row>
    <row r="97" spans="1:4">
      <c r="A97">
        <v>96</v>
      </c>
      <c r="B97" t="s">
        <v>1853</v>
      </c>
      <c r="C97" t="s">
        <v>1857</v>
      </c>
      <c r="D97" t="s">
        <v>1858</v>
      </c>
    </row>
    <row r="98" spans="1:4">
      <c r="A98">
        <v>97</v>
      </c>
      <c r="B98" t="s">
        <v>1853</v>
      </c>
      <c r="C98" t="s">
        <v>1859</v>
      </c>
      <c r="D98" t="s">
        <v>1860</v>
      </c>
    </row>
    <row r="99" spans="1:4">
      <c r="A99">
        <v>98</v>
      </c>
      <c r="B99" t="s">
        <v>1853</v>
      </c>
      <c r="C99" t="s">
        <v>1861</v>
      </c>
      <c r="D99" t="s">
        <v>1862</v>
      </c>
    </row>
    <row r="100" spans="1:4">
      <c r="A100">
        <v>99</v>
      </c>
      <c r="B100" t="s">
        <v>1853</v>
      </c>
      <c r="C100" t="s">
        <v>1863</v>
      </c>
      <c r="D100" t="s">
        <v>1864</v>
      </c>
    </row>
    <row r="101" spans="1:4">
      <c r="A101">
        <v>100</v>
      </c>
      <c r="B101" t="s">
        <v>1853</v>
      </c>
      <c r="C101" t="s">
        <v>1853</v>
      </c>
      <c r="D101" t="s">
        <v>1854</v>
      </c>
    </row>
    <row r="102" spans="1:4">
      <c r="A102">
        <v>101</v>
      </c>
      <c r="B102" t="s">
        <v>1853</v>
      </c>
      <c r="C102" t="s">
        <v>1865</v>
      </c>
      <c r="D102" t="s">
        <v>1866</v>
      </c>
    </row>
    <row r="103" spans="1:4">
      <c r="A103">
        <v>102</v>
      </c>
      <c r="B103" t="s">
        <v>1853</v>
      </c>
      <c r="C103" t="s">
        <v>1867</v>
      </c>
      <c r="D103" t="s">
        <v>1868</v>
      </c>
    </row>
    <row r="104" spans="1:4">
      <c r="A104">
        <v>103</v>
      </c>
      <c r="B104" t="s">
        <v>1853</v>
      </c>
      <c r="C104" t="s">
        <v>1869</v>
      </c>
      <c r="D104" t="s">
        <v>1870</v>
      </c>
    </row>
    <row r="105" spans="1:4">
      <c r="A105">
        <v>104</v>
      </c>
      <c r="B105" t="s">
        <v>1871</v>
      </c>
      <c r="C105" t="s">
        <v>1873</v>
      </c>
      <c r="D105" t="s">
        <v>1874</v>
      </c>
    </row>
    <row r="106" spans="1:4">
      <c r="A106">
        <v>105</v>
      </c>
      <c r="B106" t="s">
        <v>1871</v>
      </c>
      <c r="C106" t="s">
        <v>1871</v>
      </c>
      <c r="D106" t="s">
        <v>1872</v>
      </c>
    </row>
    <row r="107" spans="1:4">
      <c r="A107">
        <v>106</v>
      </c>
      <c r="B107" t="s">
        <v>1871</v>
      </c>
      <c r="C107" t="s">
        <v>1875</v>
      </c>
      <c r="D107" t="s">
        <v>1876</v>
      </c>
    </row>
    <row r="108" spans="1:4">
      <c r="A108">
        <v>107</v>
      </c>
      <c r="B108" t="s">
        <v>1871</v>
      </c>
      <c r="C108" t="s">
        <v>1749</v>
      </c>
      <c r="D108" t="s">
        <v>1877</v>
      </c>
    </row>
    <row r="109" spans="1:4">
      <c r="A109">
        <v>108</v>
      </c>
      <c r="B109" t="s">
        <v>1871</v>
      </c>
      <c r="C109" t="s">
        <v>1878</v>
      </c>
      <c r="D109" t="s">
        <v>1879</v>
      </c>
    </row>
    <row r="110" spans="1:4">
      <c r="A110">
        <v>109</v>
      </c>
      <c r="B110" t="s">
        <v>1871</v>
      </c>
      <c r="C110" t="s">
        <v>1880</v>
      </c>
      <c r="D110" t="s">
        <v>1881</v>
      </c>
    </row>
    <row r="111" spans="1:4">
      <c r="A111">
        <v>110</v>
      </c>
      <c r="B111" t="s">
        <v>1871</v>
      </c>
      <c r="C111" t="s">
        <v>1882</v>
      </c>
      <c r="D111" t="s">
        <v>1883</v>
      </c>
    </row>
    <row r="112" spans="1:4">
      <c r="A112">
        <v>111</v>
      </c>
      <c r="B112" t="s">
        <v>1884</v>
      </c>
      <c r="C112" t="s">
        <v>1886</v>
      </c>
      <c r="D112" t="s">
        <v>1887</v>
      </c>
    </row>
    <row r="113" spans="1:4">
      <c r="A113">
        <v>112</v>
      </c>
      <c r="B113" t="s">
        <v>1884</v>
      </c>
      <c r="C113" t="s">
        <v>1888</v>
      </c>
      <c r="D113" t="s">
        <v>1889</v>
      </c>
    </row>
    <row r="114" spans="1:4">
      <c r="A114">
        <v>113</v>
      </c>
      <c r="B114" t="s">
        <v>1884</v>
      </c>
      <c r="C114" t="s">
        <v>1890</v>
      </c>
      <c r="D114" t="s">
        <v>1891</v>
      </c>
    </row>
    <row r="115" spans="1:4">
      <c r="A115">
        <v>114</v>
      </c>
      <c r="B115" t="s">
        <v>1884</v>
      </c>
      <c r="C115" t="s">
        <v>1892</v>
      </c>
      <c r="D115" t="s">
        <v>1893</v>
      </c>
    </row>
    <row r="116" spans="1:4">
      <c r="A116">
        <v>115</v>
      </c>
      <c r="B116" t="s">
        <v>1884</v>
      </c>
      <c r="C116" t="s">
        <v>1884</v>
      </c>
      <c r="D116" t="s">
        <v>1885</v>
      </c>
    </row>
    <row r="117" spans="1:4">
      <c r="A117">
        <v>116</v>
      </c>
      <c r="B117" t="s">
        <v>1884</v>
      </c>
      <c r="C117" t="s">
        <v>1894</v>
      </c>
      <c r="D117" t="s">
        <v>1895</v>
      </c>
    </row>
    <row r="118" spans="1:4">
      <c r="A118">
        <v>117</v>
      </c>
      <c r="B118" t="s">
        <v>1884</v>
      </c>
      <c r="C118" t="s">
        <v>1896</v>
      </c>
      <c r="D118" t="s">
        <v>1897</v>
      </c>
    </row>
    <row r="119" spans="1:4">
      <c r="A119">
        <v>118</v>
      </c>
      <c r="B119" t="s">
        <v>1884</v>
      </c>
      <c r="C119" t="s">
        <v>1898</v>
      </c>
      <c r="D119" t="s">
        <v>1899</v>
      </c>
    </row>
    <row r="120" spans="1:4">
      <c r="A120">
        <v>119</v>
      </c>
      <c r="B120" t="s">
        <v>1884</v>
      </c>
      <c r="C120" t="s">
        <v>1900</v>
      </c>
      <c r="D120" t="s">
        <v>1901</v>
      </c>
    </row>
    <row r="121" spans="1:4">
      <c r="A121">
        <v>120</v>
      </c>
      <c r="B121" t="s">
        <v>1884</v>
      </c>
      <c r="C121" t="s">
        <v>1902</v>
      </c>
      <c r="D121" t="s">
        <v>1903</v>
      </c>
    </row>
    <row r="122" spans="1:4">
      <c r="A122">
        <v>121</v>
      </c>
      <c r="B122" t="s">
        <v>1884</v>
      </c>
      <c r="C122" t="s">
        <v>1904</v>
      </c>
      <c r="D122" t="s">
        <v>1905</v>
      </c>
    </row>
    <row r="123" spans="1:4">
      <c r="A123">
        <v>122</v>
      </c>
      <c r="B123" t="s">
        <v>1884</v>
      </c>
      <c r="C123" t="s">
        <v>1906</v>
      </c>
      <c r="D123" t="s">
        <v>1907</v>
      </c>
    </row>
    <row r="124" spans="1:4">
      <c r="A124">
        <v>123</v>
      </c>
      <c r="B124" t="s">
        <v>1884</v>
      </c>
      <c r="C124" t="s">
        <v>1908</v>
      </c>
      <c r="D124" t="s">
        <v>1909</v>
      </c>
    </row>
    <row r="125" spans="1:4">
      <c r="A125">
        <v>124</v>
      </c>
      <c r="B125" t="s">
        <v>1884</v>
      </c>
      <c r="C125" t="s">
        <v>1910</v>
      </c>
      <c r="D125" t="s">
        <v>1911</v>
      </c>
    </row>
    <row r="126" spans="1:4">
      <c r="A126">
        <v>125</v>
      </c>
      <c r="B126" t="s">
        <v>1884</v>
      </c>
      <c r="C126" t="s">
        <v>1912</v>
      </c>
      <c r="D126" t="s">
        <v>1913</v>
      </c>
    </row>
    <row r="127" spans="1:4">
      <c r="A127">
        <v>126</v>
      </c>
      <c r="B127" t="s">
        <v>1884</v>
      </c>
      <c r="C127" t="s">
        <v>1914</v>
      </c>
      <c r="D127" t="s">
        <v>1915</v>
      </c>
    </row>
    <row r="128" spans="1:4">
      <c r="A128">
        <v>127</v>
      </c>
      <c r="B128" t="s">
        <v>1916</v>
      </c>
      <c r="C128" t="s">
        <v>1918</v>
      </c>
      <c r="D128" t="s">
        <v>1919</v>
      </c>
    </row>
    <row r="129" spans="1:4">
      <c r="A129">
        <v>128</v>
      </c>
      <c r="B129" t="s">
        <v>1916</v>
      </c>
      <c r="C129" t="s">
        <v>1920</v>
      </c>
      <c r="D129" t="s">
        <v>1921</v>
      </c>
    </row>
    <row r="130" spans="1:4">
      <c r="A130">
        <v>129</v>
      </c>
      <c r="B130" t="s">
        <v>1916</v>
      </c>
      <c r="C130" t="s">
        <v>1916</v>
      </c>
      <c r="D130" t="s">
        <v>1917</v>
      </c>
    </row>
    <row r="131" spans="1:4">
      <c r="A131">
        <v>130</v>
      </c>
      <c r="B131" t="s">
        <v>1916</v>
      </c>
      <c r="C131" t="s">
        <v>1922</v>
      </c>
      <c r="D131" t="s">
        <v>1923</v>
      </c>
    </row>
    <row r="132" spans="1:4">
      <c r="A132">
        <v>131</v>
      </c>
      <c r="B132" t="s">
        <v>1916</v>
      </c>
      <c r="C132" t="s">
        <v>1924</v>
      </c>
      <c r="D132" t="s">
        <v>1925</v>
      </c>
    </row>
    <row r="133" spans="1:4">
      <c r="A133">
        <v>132</v>
      </c>
      <c r="B133" t="s">
        <v>1916</v>
      </c>
      <c r="C133" t="s">
        <v>1926</v>
      </c>
      <c r="D133" t="s">
        <v>1927</v>
      </c>
    </row>
    <row r="134" spans="1:4">
      <c r="A134">
        <v>133</v>
      </c>
      <c r="B134" t="s">
        <v>1916</v>
      </c>
      <c r="C134" t="s">
        <v>1928</v>
      </c>
      <c r="D134" t="s">
        <v>1929</v>
      </c>
    </row>
    <row r="135" spans="1:4">
      <c r="A135">
        <v>134</v>
      </c>
      <c r="B135" t="s">
        <v>1916</v>
      </c>
      <c r="C135" t="s">
        <v>1930</v>
      </c>
      <c r="D135" t="s">
        <v>1931</v>
      </c>
    </row>
    <row r="136" spans="1:4">
      <c r="A136">
        <v>135</v>
      </c>
      <c r="B136" t="s">
        <v>1916</v>
      </c>
      <c r="C136" t="s">
        <v>1932</v>
      </c>
      <c r="D136" t="s">
        <v>1933</v>
      </c>
    </row>
    <row r="137" spans="1:4">
      <c r="A137">
        <v>136</v>
      </c>
      <c r="B137" t="s">
        <v>1916</v>
      </c>
      <c r="C137" t="s">
        <v>1934</v>
      </c>
      <c r="D137" t="s">
        <v>1935</v>
      </c>
    </row>
    <row r="138" spans="1:4">
      <c r="A138">
        <v>137</v>
      </c>
      <c r="B138" t="s">
        <v>1936</v>
      </c>
      <c r="C138" t="s">
        <v>1938</v>
      </c>
      <c r="D138" t="s">
        <v>1939</v>
      </c>
    </row>
    <row r="139" spans="1:4">
      <c r="A139">
        <v>138</v>
      </c>
      <c r="B139" t="s">
        <v>1936</v>
      </c>
      <c r="C139" t="s">
        <v>1940</v>
      </c>
      <c r="D139" t="s">
        <v>1941</v>
      </c>
    </row>
    <row r="140" spans="1:4">
      <c r="A140">
        <v>139</v>
      </c>
      <c r="B140" t="s">
        <v>1936</v>
      </c>
      <c r="C140" t="s">
        <v>1942</v>
      </c>
      <c r="D140" t="s">
        <v>1943</v>
      </c>
    </row>
    <row r="141" spans="1:4">
      <c r="A141">
        <v>140</v>
      </c>
      <c r="B141" t="s">
        <v>1936</v>
      </c>
      <c r="C141" t="s">
        <v>1936</v>
      </c>
      <c r="D141" t="s">
        <v>1937</v>
      </c>
    </row>
    <row r="142" spans="1:4">
      <c r="A142">
        <v>141</v>
      </c>
      <c r="B142" t="s">
        <v>1936</v>
      </c>
      <c r="C142" t="s">
        <v>1944</v>
      </c>
      <c r="D142" t="s">
        <v>1945</v>
      </c>
    </row>
    <row r="143" spans="1:4">
      <c r="A143">
        <v>142</v>
      </c>
      <c r="B143" t="s">
        <v>1936</v>
      </c>
      <c r="C143" t="s">
        <v>1946</v>
      </c>
      <c r="D143" t="s">
        <v>1947</v>
      </c>
    </row>
    <row r="144" spans="1:4">
      <c r="A144">
        <v>143</v>
      </c>
      <c r="B144" t="s">
        <v>1936</v>
      </c>
      <c r="C144" t="s">
        <v>1948</v>
      </c>
      <c r="D144" t="s">
        <v>1949</v>
      </c>
    </row>
    <row r="145" spans="1:4">
      <c r="A145">
        <v>144</v>
      </c>
      <c r="B145" t="s">
        <v>1936</v>
      </c>
      <c r="C145" t="s">
        <v>1950</v>
      </c>
      <c r="D145" t="s">
        <v>1951</v>
      </c>
    </row>
    <row r="146" spans="1:4">
      <c r="A146">
        <v>145</v>
      </c>
      <c r="B146" t="s">
        <v>1936</v>
      </c>
      <c r="C146" t="s">
        <v>1952</v>
      </c>
      <c r="D146" t="s">
        <v>1953</v>
      </c>
    </row>
    <row r="147" spans="1:4">
      <c r="A147">
        <v>146</v>
      </c>
      <c r="B147" t="s">
        <v>1954</v>
      </c>
      <c r="C147" t="s">
        <v>1956</v>
      </c>
      <c r="D147" t="s">
        <v>1957</v>
      </c>
    </row>
    <row r="148" spans="1:4">
      <c r="A148">
        <v>147</v>
      </c>
      <c r="B148" t="s">
        <v>1954</v>
      </c>
      <c r="C148" t="s">
        <v>1954</v>
      </c>
      <c r="D148" t="s">
        <v>1955</v>
      </c>
    </row>
    <row r="149" spans="1:4">
      <c r="A149">
        <v>148</v>
      </c>
      <c r="B149" t="s">
        <v>1954</v>
      </c>
      <c r="C149" t="s">
        <v>1958</v>
      </c>
      <c r="D149" t="s">
        <v>1959</v>
      </c>
    </row>
    <row r="150" spans="1:4">
      <c r="A150">
        <v>149</v>
      </c>
      <c r="B150" t="s">
        <v>1954</v>
      </c>
      <c r="C150" t="s">
        <v>1960</v>
      </c>
      <c r="D150" t="s">
        <v>1961</v>
      </c>
    </row>
    <row r="151" spans="1:4">
      <c r="A151">
        <v>150</v>
      </c>
      <c r="B151" t="s">
        <v>1954</v>
      </c>
      <c r="C151" t="s">
        <v>1962</v>
      </c>
      <c r="D151" t="s">
        <v>1963</v>
      </c>
    </row>
    <row r="152" spans="1:4">
      <c r="A152">
        <v>151</v>
      </c>
      <c r="B152" t="s">
        <v>1954</v>
      </c>
      <c r="C152" t="s">
        <v>1964</v>
      </c>
      <c r="D152" t="s">
        <v>1965</v>
      </c>
    </row>
    <row r="153" spans="1:4">
      <c r="A153">
        <v>152</v>
      </c>
      <c r="B153" t="s">
        <v>1954</v>
      </c>
      <c r="C153" t="s">
        <v>1966</v>
      </c>
      <c r="D153" t="s">
        <v>1967</v>
      </c>
    </row>
    <row r="154" spans="1:4">
      <c r="A154">
        <v>153</v>
      </c>
      <c r="B154" t="s">
        <v>1954</v>
      </c>
      <c r="C154" t="s">
        <v>1968</v>
      </c>
      <c r="D154" t="s">
        <v>1969</v>
      </c>
    </row>
    <row r="155" spans="1:4">
      <c r="A155">
        <v>154</v>
      </c>
      <c r="B155" t="s">
        <v>1970</v>
      </c>
      <c r="C155" t="s">
        <v>1972</v>
      </c>
      <c r="D155" t="s">
        <v>1973</v>
      </c>
    </row>
    <row r="156" spans="1:4">
      <c r="A156">
        <v>155</v>
      </c>
      <c r="B156" t="s">
        <v>1970</v>
      </c>
      <c r="C156" t="s">
        <v>1974</v>
      </c>
      <c r="D156" t="s">
        <v>1975</v>
      </c>
    </row>
    <row r="157" spans="1:4">
      <c r="A157">
        <v>156</v>
      </c>
      <c r="B157" t="s">
        <v>1970</v>
      </c>
      <c r="C157" t="s">
        <v>1976</v>
      </c>
      <c r="D157" t="s">
        <v>1977</v>
      </c>
    </row>
    <row r="158" spans="1:4">
      <c r="A158">
        <v>157</v>
      </c>
      <c r="B158" t="s">
        <v>1970</v>
      </c>
      <c r="C158" t="s">
        <v>1978</v>
      </c>
      <c r="D158" t="s">
        <v>1979</v>
      </c>
    </row>
    <row r="159" spans="1:4">
      <c r="A159">
        <v>158</v>
      </c>
      <c r="B159" t="s">
        <v>1970</v>
      </c>
      <c r="C159" t="s">
        <v>1980</v>
      </c>
      <c r="D159" t="s">
        <v>1981</v>
      </c>
    </row>
    <row r="160" spans="1:4">
      <c r="A160">
        <v>159</v>
      </c>
      <c r="B160" t="s">
        <v>1970</v>
      </c>
      <c r="C160" t="s">
        <v>1982</v>
      </c>
      <c r="D160" t="s">
        <v>1983</v>
      </c>
    </row>
    <row r="161" spans="1:4">
      <c r="A161">
        <v>160</v>
      </c>
      <c r="B161" t="s">
        <v>1970</v>
      </c>
      <c r="C161" t="s">
        <v>1970</v>
      </c>
      <c r="D161" t="s">
        <v>1971</v>
      </c>
    </row>
    <row r="162" spans="1:4">
      <c r="A162">
        <v>161</v>
      </c>
      <c r="B162" t="s">
        <v>1970</v>
      </c>
      <c r="C162" t="s">
        <v>1984</v>
      </c>
      <c r="D162" t="s">
        <v>1985</v>
      </c>
    </row>
    <row r="163" spans="1:4">
      <c r="A163">
        <v>162</v>
      </c>
      <c r="B163" t="s">
        <v>1970</v>
      </c>
      <c r="C163" t="s">
        <v>1986</v>
      </c>
      <c r="D163" t="s">
        <v>1987</v>
      </c>
    </row>
    <row r="164" spans="1:4">
      <c r="A164">
        <v>163</v>
      </c>
      <c r="B164" t="s">
        <v>1970</v>
      </c>
      <c r="C164" t="s">
        <v>1988</v>
      </c>
      <c r="D164" t="s">
        <v>1989</v>
      </c>
    </row>
    <row r="165" spans="1:4">
      <c r="A165">
        <v>164</v>
      </c>
      <c r="B165" t="s">
        <v>1970</v>
      </c>
      <c r="C165" t="s">
        <v>1990</v>
      </c>
      <c r="D165" t="s">
        <v>1991</v>
      </c>
    </row>
    <row r="166" spans="1:4">
      <c r="A166">
        <v>165</v>
      </c>
      <c r="B166" t="s">
        <v>1970</v>
      </c>
      <c r="C166" t="s">
        <v>1992</v>
      </c>
      <c r="D166" t="s">
        <v>1993</v>
      </c>
    </row>
    <row r="167" spans="1:4">
      <c r="A167">
        <v>166</v>
      </c>
      <c r="B167" t="s">
        <v>1970</v>
      </c>
      <c r="C167" t="s">
        <v>1994</v>
      </c>
      <c r="D167" t="s">
        <v>1995</v>
      </c>
    </row>
    <row r="168" spans="1:4">
      <c r="A168">
        <v>167</v>
      </c>
      <c r="B168" t="s">
        <v>1970</v>
      </c>
      <c r="C168" t="s">
        <v>1996</v>
      </c>
      <c r="D168" t="s">
        <v>1997</v>
      </c>
    </row>
    <row r="169" spans="1:4">
      <c r="A169">
        <v>168</v>
      </c>
      <c r="B169" t="s">
        <v>1998</v>
      </c>
      <c r="C169" t="s">
        <v>1771</v>
      </c>
      <c r="D169" t="s">
        <v>2000</v>
      </c>
    </row>
    <row r="170" spans="1:4">
      <c r="A170">
        <v>169</v>
      </c>
      <c r="B170" t="s">
        <v>1998</v>
      </c>
      <c r="C170" t="s">
        <v>2001</v>
      </c>
      <c r="D170" t="s">
        <v>2002</v>
      </c>
    </row>
    <row r="171" spans="1:4">
      <c r="A171">
        <v>170</v>
      </c>
      <c r="B171" t="s">
        <v>1998</v>
      </c>
      <c r="C171" t="s">
        <v>2003</v>
      </c>
      <c r="D171" t="s">
        <v>2004</v>
      </c>
    </row>
    <row r="172" spans="1:4">
      <c r="A172">
        <v>171</v>
      </c>
      <c r="B172" t="s">
        <v>1998</v>
      </c>
      <c r="C172" t="s">
        <v>2005</v>
      </c>
      <c r="D172" t="s">
        <v>2006</v>
      </c>
    </row>
    <row r="173" spans="1:4">
      <c r="A173">
        <v>172</v>
      </c>
      <c r="B173" t="s">
        <v>1998</v>
      </c>
      <c r="C173" t="s">
        <v>1998</v>
      </c>
      <c r="D173" t="s">
        <v>1999</v>
      </c>
    </row>
    <row r="174" spans="1:4">
      <c r="A174">
        <v>173</v>
      </c>
      <c r="B174" t="s">
        <v>1998</v>
      </c>
      <c r="C174" t="s">
        <v>2007</v>
      </c>
      <c r="D174" t="s">
        <v>2008</v>
      </c>
    </row>
    <row r="175" spans="1:4">
      <c r="A175">
        <v>174</v>
      </c>
      <c r="B175" t="s">
        <v>1998</v>
      </c>
      <c r="C175" t="s">
        <v>2009</v>
      </c>
      <c r="D175" t="s">
        <v>2010</v>
      </c>
    </row>
    <row r="176" spans="1:4">
      <c r="A176">
        <v>175</v>
      </c>
      <c r="B176" t="s">
        <v>1998</v>
      </c>
      <c r="C176" t="s">
        <v>2011</v>
      </c>
      <c r="D176" t="s">
        <v>2012</v>
      </c>
    </row>
    <row r="177" spans="1:4">
      <c r="A177">
        <v>176</v>
      </c>
      <c r="B177" t="s">
        <v>1998</v>
      </c>
      <c r="C177" t="s">
        <v>1869</v>
      </c>
      <c r="D177" t="s">
        <v>2013</v>
      </c>
    </row>
    <row r="178" spans="1:4">
      <c r="A178">
        <v>177</v>
      </c>
      <c r="B178" t="s">
        <v>1998</v>
      </c>
      <c r="C178" t="s">
        <v>2014</v>
      </c>
      <c r="D178" t="s">
        <v>2015</v>
      </c>
    </row>
    <row r="179" spans="1:4">
      <c r="A179">
        <v>178</v>
      </c>
      <c r="B179" t="s">
        <v>1998</v>
      </c>
      <c r="C179" t="s">
        <v>2016</v>
      </c>
      <c r="D179" t="s">
        <v>2017</v>
      </c>
    </row>
    <row r="180" spans="1:4">
      <c r="A180">
        <v>179</v>
      </c>
      <c r="B180" t="s">
        <v>1998</v>
      </c>
      <c r="C180" t="s">
        <v>1994</v>
      </c>
      <c r="D180" t="s">
        <v>2018</v>
      </c>
    </row>
    <row r="181" spans="1:4">
      <c r="A181">
        <v>180</v>
      </c>
      <c r="B181" t="s">
        <v>1998</v>
      </c>
      <c r="C181" t="s">
        <v>2019</v>
      </c>
      <c r="D181" t="s">
        <v>2020</v>
      </c>
    </row>
    <row r="182" spans="1:4">
      <c r="A182">
        <v>181</v>
      </c>
      <c r="B182" t="s">
        <v>1998</v>
      </c>
      <c r="C182" t="s">
        <v>2021</v>
      </c>
      <c r="D182" t="s">
        <v>2022</v>
      </c>
    </row>
    <row r="183" spans="1:4">
      <c r="A183">
        <v>182</v>
      </c>
      <c r="B183" t="s">
        <v>2023</v>
      </c>
      <c r="C183" t="s">
        <v>2023</v>
      </c>
      <c r="D183" t="s">
        <v>2024</v>
      </c>
    </row>
    <row r="184" spans="1:4">
      <c r="A184">
        <v>183</v>
      </c>
      <c r="B184" t="s">
        <v>2025</v>
      </c>
      <c r="C184" t="s">
        <v>2027</v>
      </c>
      <c r="D184" t="s">
        <v>2028</v>
      </c>
    </row>
    <row r="185" spans="1:4">
      <c r="A185">
        <v>184</v>
      </c>
      <c r="B185" t="s">
        <v>2025</v>
      </c>
      <c r="C185" t="s">
        <v>2029</v>
      </c>
      <c r="D185" t="s">
        <v>2030</v>
      </c>
    </row>
    <row r="186" spans="1:4">
      <c r="A186">
        <v>185</v>
      </c>
      <c r="B186" t="s">
        <v>2025</v>
      </c>
      <c r="C186" t="s">
        <v>2031</v>
      </c>
      <c r="D186" t="s">
        <v>2032</v>
      </c>
    </row>
    <row r="187" spans="1:4">
      <c r="A187">
        <v>186</v>
      </c>
      <c r="B187" t="s">
        <v>2025</v>
      </c>
      <c r="C187" t="s">
        <v>2025</v>
      </c>
      <c r="D187" t="s">
        <v>2026</v>
      </c>
    </row>
    <row r="188" spans="1:4">
      <c r="A188">
        <v>187</v>
      </c>
      <c r="B188" t="s">
        <v>2025</v>
      </c>
      <c r="C188" t="s">
        <v>2033</v>
      </c>
      <c r="D188" t="s">
        <v>2034</v>
      </c>
    </row>
    <row r="189" spans="1:4">
      <c r="A189">
        <v>188</v>
      </c>
      <c r="B189" t="s">
        <v>2025</v>
      </c>
      <c r="C189" t="s">
        <v>2035</v>
      </c>
      <c r="D189" t="s">
        <v>2036</v>
      </c>
    </row>
    <row r="190" spans="1:4">
      <c r="A190">
        <v>189</v>
      </c>
      <c r="B190" t="s">
        <v>2025</v>
      </c>
      <c r="C190" t="s">
        <v>2037</v>
      </c>
      <c r="D190" t="s">
        <v>2038</v>
      </c>
    </row>
    <row r="191" spans="1:4">
      <c r="A191">
        <v>190</v>
      </c>
      <c r="B191" t="s">
        <v>2025</v>
      </c>
      <c r="C191" t="s">
        <v>2039</v>
      </c>
      <c r="D191" t="s">
        <v>2040</v>
      </c>
    </row>
    <row r="192" spans="1:4">
      <c r="A192">
        <v>191</v>
      </c>
      <c r="B192" t="s">
        <v>2025</v>
      </c>
      <c r="C192" t="s">
        <v>2041</v>
      </c>
      <c r="D192" t="s">
        <v>2042</v>
      </c>
    </row>
    <row r="193" spans="1:4">
      <c r="A193">
        <v>192</v>
      </c>
      <c r="B193" t="s">
        <v>2043</v>
      </c>
      <c r="C193" t="s">
        <v>2045</v>
      </c>
      <c r="D193" t="s">
        <v>2046</v>
      </c>
    </row>
    <row r="194" spans="1:4">
      <c r="A194">
        <v>193</v>
      </c>
      <c r="B194" t="s">
        <v>2043</v>
      </c>
      <c r="C194" t="s">
        <v>2047</v>
      </c>
      <c r="D194" t="s">
        <v>2048</v>
      </c>
    </row>
    <row r="195" spans="1:4">
      <c r="A195">
        <v>194</v>
      </c>
      <c r="B195" t="s">
        <v>2043</v>
      </c>
      <c r="C195" t="s">
        <v>2049</v>
      </c>
      <c r="D195" t="s">
        <v>2050</v>
      </c>
    </row>
    <row r="196" spans="1:4">
      <c r="A196">
        <v>195</v>
      </c>
      <c r="B196" t="s">
        <v>2043</v>
      </c>
      <c r="C196" t="s">
        <v>2051</v>
      </c>
      <c r="D196" t="s">
        <v>2052</v>
      </c>
    </row>
    <row r="197" spans="1:4">
      <c r="A197">
        <v>196</v>
      </c>
      <c r="B197" t="s">
        <v>2043</v>
      </c>
      <c r="C197" t="s">
        <v>2053</v>
      </c>
      <c r="D197" t="s">
        <v>2054</v>
      </c>
    </row>
    <row r="198" spans="1:4">
      <c r="A198">
        <v>197</v>
      </c>
      <c r="B198" t="s">
        <v>2043</v>
      </c>
      <c r="C198" t="s">
        <v>2055</v>
      </c>
      <c r="D198" t="s">
        <v>2056</v>
      </c>
    </row>
    <row r="199" spans="1:4">
      <c r="A199">
        <v>198</v>
      </c>
      <c r="B199" t="s">
        <v>2043</v>
      </c>
      <c r="C199" t="s">
        <v>2057</v>
      </c>
      <c r="D199" t="s">
        <v>2058</v>
      </c>
    </row>
    <row r="200" spans="1:4">
      <c r="A200">
        <v>199</v>
      </c>
      <c r="B200" t="s">
        <v>2043</v>
      </c>
      <c r="C200" t="s">
        <v>2059</v>
      </c>
      <c r="D200" t="s">
        <v>2060</v>
      </c>
    </row>
    <row r="201" spans="1:4">
      <c r="A201">
        <v>200</v>
      </c>
      <c r="B201" t="s">
        <v>2043</v>
      </c>
      <c r="C201" t="s">
        <v>2043</v>
      </c>
      <c r="D201" t="s">
        <v>2044</v>
      </c>
    </row>
    <row r="202" spans="1:4">
      <c r="A202">
        <v>201</v>
      </c>
      <c r="B202" t="s">
        <v>2043</v>
      </c>
      <c r="C202" t="s">
        <v>2061</v>
      </c>
      <c r="D202" t="s">
        <v>2062</v>
      </c>
    </row>
    <row r="203" spans="1:4">
      <c r="A203">
        <v>202</v>
      </c>
      <c r="B203" t="s">
        <v>2043</v>
      </c>
      <c r="C203" t="s">
        <v>2063</v>
      </c>
      <c r="D203" t="s">
        <v>2064</v>
      </c>
    </row>
    <row r="204" spans="1:4">
      <c r="A204">
        <v>203</v>
      </c>
      <c r="B204" t="s">
        <v>2043</v>
      </c>
      <c r="C204" t="s">
        <v>2065</v>
      </c>
      <c r="D204" t="s">
        <v>2066</v>
      </c>
    </row>
    <row r="205" spans="1:4">
      <c r="A205">
        <v>204</v>
      </c>
      <c r="B205" t="s">
        <v>2043</v>
      </c>
      <c r="C205" t="s">
        <v>2067</v>
      </c>
      <c r="D205" t="s">
        <v>2068</v>
      </c>
    </row>
    <row r="206" spans="1:4">
      <c r="A206">
        <v>205</v>
      </c>
      <c r="B206" t="s">
        <v>2043</v>
      </c>
      <c r="C206" t="s">
        <v>2069</v>
      </c>
      <c r="D206" t="s">
        <v>2070</v>
      </c>
    </row>
    <row r="207" spans="1:4">
      <c r="A207">
        <v>206</v>
      </c>
      <c r="B207" t="s">
        <v>2043</v>
      </c>
      <c r="C207" t="s">
        <v>2071</v>
      </c>
      <c r="D207" t="s">
        <v>2072</v>
      </c>
    </row>
    <row r="208" spans="1:4">
      <c r="A208">
        <v>207</v>
      </c>
      <c r="B208" t="s">
        <v>2043</v>
      </c>
      <c r="C208" t="s">
        <v>2073</v>
      </c>
      <c r="D208" t="s">
        <v>2074</v>
      </c>
    </row>
    <row r="209" spans="1:4">
      <c r="A209">
        <v>208</v>
      </c>
      <c r="B209" t="s">
        <v>2075</v>
      </c>
      <c r="C209" t="s">
        <v>2077</v>
      </c>
      <c r="D209" t="s">
        <v>2078</v>
      </c>
    </row>
    <row r="210" spans="1:4">
      <c r="A210">
        <v>209</v>
      </c>
      <c r="B210" t="s">
        <v>2075</v>
      </c>
      <c r="C210" t="s">
        <v>2079</v>
      </c>
      <c r="D210" t="s">
        <v>2080</v>
      </c>
    </row>
    <row r="211" spans="1:4">
      <c r="A211">
        <v>210</v>
      </c>
      <c r="B211" t="s">
        <v>2075</v>
      </c>
      <c r="C211" t="s">
        <v>2081</v>
      </c>
      <c r="D211" t="s">
        <v>2082</v>
      </c>
    </row>
    <row r="212" spans="1:4">
      <c r="A212">
        <v>211</v>
      </c>
      <c r="B212" t="s">
        <v>2075</v>
      </c>
      <c r="C212" t="s">
        <v>2083</v>
      </c>
      <c r="D212" t="s">
        <v>2084</v>
      </c>
    </row>
    <row r="213" spans="1:4">
      <c r="A213">
        <v>212</v>
      </c>
      <c r="B213" t="s">
        <v>2075</v>
      </c>
      <c r="C213" t="s">
        <v>2085</v>
      </c>
      <c r="D213" t="s">
        <v>2086</v>
      </c>
    </row>
    <row r="214" spans="1:4">
      <c r="A214">
        <v>213</v>
      </c>
      <c r="B214" t="s">
        <v>2075</v>
      </c>
      <c r="C214" t="s">
        <v>2087</v>
      </c>
      <c r="D214" t="s">
        <v>2088</v>
      </c>
    </row>
    <row r="215" spans="1:4">
      <c r="A215">
        <v>214</v>
      </c>
      <c r="B215" t="s">
        <v>2075</v>
      </c>
      <c r="C215" t="s">
        <v>2089</v>
      </c>
      <c r="D215" t="s">
        <v>2090</v>
      </c>
    </row>
    <row r="216" spans="1:4">
      <c r="A216">
        <v>215</v>
      </c>
      <c r="B216" t="s">
        <v>2075</v>
      </c>
      <c r="C216" t="s">
        <v>2091</v>
      </c>
      <c r="D216" t="s">
        <v>2092</v>
      </c>
    </row>
    <row r="217" spans="1:4">
      <c r="A217">
        <v>216</v>
      </c>
      <c r="B217" t="s">
        <v>2075</v>
      </c>
      <c r="C217" t="s">
        <v>2093</v>
      </c>
      <c r="D217" t="s">
        <v>2094</v>
      </c>
    </row>
    <row r="218" spans="1:4">
      <c r="A218">
        <v>217</v>
      </c>
      <c r="B218" t="s">
        <v>2075</v>
      </c>
      <c r="C218" t="s">
        <v>2095</v>
      </c>
      <c r="D218" t="s">
        <v>2096</v>
      </c>
    </row>
    <row r="219" spans="1:4">
      <c r="A219">
        <v>218</v>
      </c>
      <c r="B219" t="s">
        <v>2075</v>
      </c>
      <c r="C219" t="s">
        <v>2097</v>
      </c>
      <c r="D219" t="s">
        <v>2098</v>
      </c>
    </row>
    <row r="220" spans="1:4">
      <c r="A220">
        <v>219</v>
      </c>
      <c r="B220" t="s">
        <v>2075</v>
      </c>
      <c r="C220" t="s">
        <v>1928</v>
      </c>
      <c r="D220" t="s">
        <v>2099</v>
      </c>
    </row>
    <row r="221" spans="1:4">
      <c r="A221">
        <v>220</v>
      </c>
      <c r="B221" t="s">
        <v>2075</v>
      </c>
      <c r="C221" t="s">
        <v>2100</v>
      </c>
      <c r="D221" t="s">
        <v>2101</v>
      </c>
    </row>
    <row r="222" spans="1:4">
      <c r="A222">
        <v>221</v>
      </c>
      <c r="B222" t="s">
        <v>2075</v>
      </c>
      <c r="C222" t="s">
        <v>2102</v>
      </c>
      <c r="D222" t="s">
        <v>2103</v>
      </c>
    </row>
    <row r="223" spans="1:4">
      <c r="A223">
        <v>222</v>
      </c>
      <c r="B223" t="s">
        <v>2075</v>
      </c>
      <c r="C223" t="s">
        <v>2075</v>
      </c>
      <c r="D223" t="s">
        <v>2076</v>
      </c>
    </row>
    <row r="224" spans="1:4">
      <c r="A224">
        <v>223</v>
      </c>
      <c r="B224" t="s">
        <v>2075</v>
      </c>
      <c r="C224" t="s">
        <v>2104</v>
      </c>
      <c r="D224" t="s">
        <v>2105</v>
      </c>
    </row>
    <row r="225" spans="1:4">
      <c r="A225">
        <v>224</v>
      </c>
      <c r="B225" t="s">
        <v>2075</v>
      </c>
      <c r="C225" t="s">
        <v>2106</v>
      </c>
      <c r="D225" t="s">
        <v>2107</v>
      </c>
    </row>
    <row r="226" spans="1:4">
      <c r="A226">
        <v>225</v>
      </c>
      <c r="B226" t="s">
        <v>2075</v>
      </c>
      <c r="C226" t="s">
        <v>2108</v>
      </c>
      <c r="D226" t="s">
        <v>2109</v>
      </c>
    </row>
    <row r="227" spans="1:4">
      <c r="A227">
        <v>226</v>
      </c>
      <c r="B227" t="s">
        <v>2075</v>
      </c>
      <c r="C227" t="s">
        <v>2110</v>
      </c>
      <c r="D227" t="s">
        <v>2111</v>
      </c>
    </row>
    <row r="228" spans="1:4">
      <c r="A228">
        <v>227</v>
      </c>
      <c r="B228" t="s">
        <v>2075</v>
      </c>
      <c r="C228" t="s">
        <v>2112</v>
      </c>
      <c r="D228" t="s">
        <v>2113</v>
      </c>
    </row>
    <row r="229" spans="1:4">
      <c r="A229">
        <v>228</v>
      </c>
      <c r="B229" t="s">
        <v>2114</v>
      </c>
      <c r="C229" t="s">
        <v>2116</v>
      </c>
      <c r="D229" t="s">
        <v>2117</v>
      </c>
    </row>
    <row r="230" spans="1:4">
      <c r="A230">
        <v>229</v>
      </c>
      <c r="B230" t="s">
        <v>2114</v>
      </c>
      <c r="C230" t="s">
        <v>2118</v>
      </c>
      <c r="D230" t="s">
        <v>2119</v>
      </c>
    </row>
    <row r="231" spans="1:4">
      <c r="A231">
        <v>230</v>
      </c>
      <c r="B231" t="s">
        <v>2114</v>
      </c>
      <c r="C231" t="s">
        <v>2114</v>
      </c>
      <c r="D231" t="s">
        <v>2115</v>
      </c>
    </row>
    <row r="232" spans="1:4">
      <c r="A232">
        <v>231</v>
      </c>
      <c r="B232" t="s">
        <v>2114</v>
      </c>
      <c r="C232" t="s">
        <v>2120</v>
      </c>
      <c r="D232" t="s">
        <v>2121</v>
      </c>
    </row>
    <row r="233" spans="1:4">
      <c r="A233">
        <v>232</v>
      </c>
      <c r="B233" t="s">
        <v>2114</v>
      </c>
      <c r="C233" t="s">
        <v>2122</v>
      </c>
      <c r="D233" t="s">
        <v>2123</v>
      </c>
    </row>
    <row r="234" spans="1:4">
      <c r="A234">
        <v>233</v>
      </c>
      <c r="B234" t="s">
        <v>2114</v>
      </c>
      <c r="C234" t="s">
        <v>2124</v>
      </c>
      <c r="D234" t="s">
        <v>2125</v>
      </c>
    </row>
    <row r="235" spans="1:4">
      <c r="A235">
        <v>234</v>
      </c>
      <c r="B235" t="s">
        <v>2114</v>
      </c>
      <c r="C235" t="s">
        <v>2126</v>
      </c>
      <c r="D235" t="s">
        <v>2127</v>
      </c>
    </row>
    <row r="236" spans="1:4">
      <c r="A236">
        <v>235</v>
      </c>
      <c r="B236" t="s">
        <v>2128</v>
      </c>
      <c r="C236" t="s">
        <v>2130</v>
      </c>
      <c r="D236" t="s">
        <v>2131</v>
      </c>
    </row>
    <row r="237" spans="1:4">
      <c r="A237">
        <v>236</v>
      </c>
      <c r="B237" t="s">
        <v>2128</v>
      </c>
      <c r="C237" t="s">
        <v>2132</v>
      </c>
      <c r="D237" t="s">
        <v>2133</v>
      </c>
    </row>
    <row r="238" spans="1:4">
      <c r="A238">
        <v>237</v>
      </c>
      <c r="B238" t="s">
        <v>2128</v>
      </c>
      <c r="C238" t="s">
        <v>2134</v>
      </c>
      <c r="D238" t="s">
        <v>2135</v>
      </c>
    </row>
    <row r="239" spans="1:4">
      <c r="A239">
        <v>238</v>
      </c>
      <c r="B239" t="s">
        <v>2128</v>
      </c>
      <c r="C239" t="s">
        <v>2136</v>
      </c>
      <c r="D239" t="s">
        <v>2137</v>
      </c>
    </row>
    <row r="240" spans="1:4">
      <c r="A240">
        <v>239</v>
      </c>
      <c r="B240" t="s">
        <v>2128</v>
      </c>
      <c r="C240" t="s">
        <v>2138</v>
      </c>
      <c r="D240" t="s">
        <v>2139</v>
      </c>
    </row>
    <row r="241" spans="1:4">
      <c r="A241">
        <v>240</v>
      </c>
      <c r="B241" t="s">
        <v>2128</v>
      </c>
      <c r="C241" t="s">
        <v>2140</v>
      </c>
      <c r="D241" t="s">
        <v>2141</v>
      </c>
    </row>
    <row r="242" spans="1:4">
      <c r="A242">
        <v>241</v>
      </c>
      <c r="B242" t="s">
        <v>2128</v>
      </c>
      <c r="C242" t="s">
        <v>2128</v>
      </c>
      <c r="D242" t="s">
        <v>2129</v>
      </c>
    </row>
    <row r="243" spans="1:4">
      <c r="A243">
        <v>242</v>
      </c>
      <c r="B243" t="s">
        <v>2128</v>
      </c>
      <c r="C243" t="s">
        <v>2142</v>
      </c>
      <c r="D243" t="s">
        <v>2143</v>
      </c>
    </row>
    <row r="244" spans="1:4">
      <c r="A244">
        <v>243</v>
      </c>
      <c r="B244" t="s">
        <v>2128</v>
      </c>
      <c r="C244" t="s">
        <v>2144</v>
      </c>
      <c r="D244" t="s">
        <v>2145</v>
      </c>
    </row>
    <row r="245" spans="1:4">
      <c r="A245">
        <v>244</v>
      </c>
      <c r="B245" t="s">
        <v>2146</v>
      </c>
      <c r="C245" t="s">
        <v>2146</v>
      </c>
      <c r="D245" t="s">
        <v>2147</v>
      </c>
    </row>
    <row r="246" spans="1:4">
      <c r="A246">
        <v>245</v>
      </c>
      <c r="B246" t="s">
        <v>2148</v>
      </c>
      <c r="C246" t="s">
        <v>2150</v>
      </c>
      <c r="D246" t="s">
        <v>2151</v>
      </c>
    </row>
    <row r="247" spans="1:4">
      <c r="A247">
        <v>246</v>
      </c>
      <c r="B247" t="s">
        <v>2148</v>
      </c>
      <c r="C247" t="s">
        <v>2152</v>
      </c>
      <c r="D247" t="s">
        <v>2153</v>
      </c>
    </row>
    <row r="248" spans="1:4">
      <c r="A248">
        <v>247</v>
      </c>
      <c r="B248" t="s">
        <v>2148</v>
      </c>
      <c r="C248" t="s">
        <v>2154</v>
      </c>
      <c r="D248" t="s">
        <v>2155</v>
      </c>
    </row>
    <row r="249" spans="1:4">
      <c r="A249">
        <v>248</v>
      </c>
      <c r="B249" t="s">
        <v>2148</v>
      </c>
      <c r="C249" t="s">
        <v>2156</v>
      </c>
      <c r="D249" t="s">
        <v>2157</v>
      </c>
    </row>
    <row r="250" spans="1:4">
      <c r="A250">
        <v>249</v>
      </c>
      <c r="B250" t="s">
        <v>2148</v>
      </c>
      <c r="C250" t="s">
        <v>2158</v>
      </c>
      <c r="D250" t="s">
        <v>2159</v>
      </c>
    </row>
    <row r="251" spans="1:4">
      <c r="A251">
        <v>250</v>
      </c>
      <c r="B251" t="s">
        <v>2148</v>
      </c>
      <c r="C251" t="s">
        <v>2160</v>
      </c>
      <c r="D251" t="s">
        <v>2161</v>
      </c>
    </row>
    <row r="252" spans="1:4">
      <c r="A252">
        <v>251</v>
      </c>
      <c r="B252" t="s">
        <v>2148</v>
      </c>
      <c r="C252" t="s">
        <v>2162</v>
      </c>
      <c r="D252" t="s">
        <v>2163</v>
      </c>
    </row>
    <row r="253" spans="1:4">
      <c r="A253">
        <v>252</v>
      </c>
      <c r="B253" t="s">
        <v>2148</v>
      </c>
      <c r="C253" t="s">
        <v>2164</v>
      </c>
      <c r="D253" t="s">
        <v>2165</v>
      </c>
    </row>
    <row r="254" spans="1:4">
      <c r="A254">
        <v>253</v>
      </c>
      <c r="B254" t="s">
        <v>2148</v>
      </c>
      <c r="C254" t="s">
        <v>2166</v>
      </c>
      <c r="D254" t="s">
        <v>2167</v>
      </c>
    </row>
    <row r="255" spans="1:4">
      <c r="A255">
        <v>254</v>
      </c>
      <c r="B255" t="s">
        <v>2148</v>
      </c>
      <c r="C255" t="s">
        <v>2168</v>
      </c>
      <c r="D255" t="s">
        <v>2169</v>
      </c>
    </row>
    <row r="256" spans="1:4">
      <c r="A256">
        <v>255</v>
      </c>
      <c r="B256" t="s">
        <v>2148</v>
      </c>
      <c r="C256" t="s">
        <v>2148</v>
      </c>
      <c r="D256" t="s">
        <v>2149</v>
      </c>
    </row>
    <row r="257" spans="1:4">
      <c r="A257">
        <v>256</v>
      </c>
      <c r="B257" t="s">
        <v>2170</v>
      </c>
      <c r="C257" t="s">
        <v>2172</v>
      </c>
      <c r="D257" t="s">
        <v>2173</v>
      </c>
    </row>
    <row r="258" spans="1:4">
      <c r="A258">
        <v>257</v>
      </c>
      <c r="B258" t="s">
        <v>2170</v>
      </c>
      <c r="C258" t="s">
        <v>2174</v>
      </c>
      <c r="D258" t="s">
        <v>2175</v>
      </c>
    </row>
    <row r="259" spans="1:4">
      <c r="A259">
        <v>258</v>
      </c>
      <c r="B259" t="s">
        <v>2170</v>
      </c>
      <c r="C259" t="s">
        <v>2176</v>
      </c>
      <c r="D259" t="s">
        <v>2177</v>
      </c>
    </row>
    <row r="260" spans="1:4">
      <c r="A260">
        <v>259</v>
      </c>
      <c r="B260" t="s">
        <v>2170</v>
      </c>
      <c r="C260" t="s">
        <v>2178</v>
      </c>
      <c r="D260" t="s">
        <v>2179</v>
      </c>
    </row>
    <row r="261" spans="1:4">
      <c r="A261">
        <v>260</v>
      </c>
      <c r="B261" t="s">
        <v>2170</v>
      </c>
      <c r="C261" t="s">
        <v>2180</v>
      </c>
      <c r="D261" t="s">
        <v>2181</v>
      </c>
    </row>
    <row r="262" spans="1:4">
      <c r="A262">
        <v>261</v>
      </c>
      <c r="B262" t="s">
        <v>2170</v>
      </c>
      <c r="C262" t="s">
        <v>2182</v>
      </c>
      <c r="D262" t="s">
        <v>2183</v>
      </c>
    </row>
    <row r="263" spans="1:4">
      <c r="A263">
        <v>262</v>
      </c>
      <c r="B263" t="s">
        <v>2170</v>
      </c>
      <c r="C263" t="s">
        <v>2170</v>
      </c>
      <c r="D263" t="s">
        <v>2171</v>
      </c>
    </row>
    <row r="264" spans="1:4">
      <c r="A264">
        <v>263</v>
      </c>
      <c r="B264" t="s">
        <v>2170</v>
      </c>
      <c r="C264" t="s">
        <v>2184</v>
      </c>
      <c r="D264" t="s">
        <v>2185</v>
      </c>
    </row>
    <row r="265" spans="1:4">
      <c r="A265">
        <v>264</v>
      </c>
      <c r="B265" t="s">
        <v>2186</v>
      </c>
      <c r="C265" t="s">
        <v>2188</v>
      </c>
      <c r="D265" t="s">
        <v>2189</v>
      </c>
    </row>
    <row r="266" spans="1:4">
      <c r="A266">
        <v>265</v>
      </c>
      <c r="B266" t="s">
        <v>2186</v>
      </c>
      <c r="C266" t="s">
        <v>2190</v>
      </c>
      <c r="D266" t="s">
        <v>2191</v>
      </c>
    </row>
    <row r="267" spans="1:4">
      <c r="A267">
        <v>266</v>
      </c>
      <c r="B267" t="s">
        <v>2186</v>
      </c>
      <c r="C267" t="s">
        <v>2192</v>
      </c>
      <c r="D267" t="s">
        <v>2193</v>
      </c>
    </row>
    <row r="268" spans="1:4">
      <c r="A268">
        <v>267</v>
      </c>
      <c r="B268" t="s">
        <v>2186</v>
      </c>
      <c r="C268" t="s">
        <v>1677</v>
      </c>
      <c r="D268" t="s">
        <v>2194</v>
      </c>
    </row>
    <row r="269" spans="1:4">
      <c r="A269">
        <v>268</v>
      </c>
      <c r="B269" t="s">
        <v>2186</v>
      </c>
      <c r="C269" t="s">
        <v>2195</v>
      </c>
      <c r="D269" t="s">
        <v>2196</v>
      </c>
    </row>
    <row r="270" spans="1:4">
      <c r="A270">
        <v>269</v>
      </c>
      <c r="B270" t="s">
        <v>2186</v>
      </c>
      <c r="C270" t="s">
        <v>2197</v>
      </c>
      <c r="D270" t="s">
        <v>2198</v>
      </c>
    </row>
    <row r="271" spans="1:4">
      <c r="A271">
        <v>270</v>
      </c>
      <c r="B271" t="s">
        <v>2186</v>
      </c>
      <c r="C271" t="s">
        <v>2199</v>
      </c>
      <c r="D271" t="s">
        <v>2200</v>
      </c>
    </row>
    <row r="272" spans="1:4">
      <c r="A272">
        <v>271</v>
      </c>
      <c r="B272" t="s">
        <v>2186</v>
      </c>
      <c r="C272" t="s">
        <v>2201</v>
      </c>
      <c r="D272" t="s">
        <v>2202</v>
      </c>
    </row>
    <row r="273" spans="1:4">
      <c r="A273">
        <v>272</v>
      </c>
      <c r="B273" t="s">
        <v>2186</v>
      </c>
      <c r="C273" t="s">
        <v>2186</v>
      </c>
      <c r="D273" t="s">
        <v>2187</v>
      </c>
    </row>
    <row r="274" spans="1:4">
      <c r="A274">
        <v>273</v>
      </c>
      <c r="B274" t="s">
        <v>2203</v>
      </c>
      <c r="C274" t="s">
        <v>2205</v>
      </c>
      <c r="D274" t="s">
        <v>2206</v>
      </c>
    </row>
    <row r="275" spans="1:4">
      <c r="A275">
        <v>274</v>
      </c>
      <c r="B275" t="s">
        <v>2203</v>
      </c>
      <c r="C275" t="s">
        <v>2207</v>
      </c>
      <c r="D275" t="s">
        <v>2208</v>
      </c>
    </row>
    <row r="276" spans="1:4">
      <c r="A276">
        <v>275</v>
      </c>
      <c r="B276" t="s">
        <v>2203</v>
      </c>
      <c r="C276" t="s">
        <v>2209</v>
      </c>
      <c r="D276" t="s">
        <v>2210</v>
      </c>
    </row>
    <row r="277" spans="1:4">
      <c r="A277">
        <v>276</v>
      </c>
      <c r="B277" t="s">
        <v>2203</v>
      </c>
      <c r="C277" t="s">
        <v>2211</v>
      </c>
      <c r="D277" t="s">
        <v>2212</v>
      </c>
    </row>
    <row r="278" spans="1:4">
      <c r="A278">
        <v>277</v>
      </c>
      <c r="B278" t="s">
        <v>2203</v>
      </c>
      <c r="C278" t="s">
        <v>2213</v>
      </c>
      <c r="D278" t="s">
        <v>2214</v>
      </c>
    </row>
    <row r="279" spans="1:4">
      <c r="A279">
        <v>278</v>
      </c>
      <c r="B279" t="s">
        <v>2203</v>
      </c>
      <c r="C279" t="s">
        <v>2215</v>
      </c>
      <c r="D279" t="s">
        <v>2216</v>
      </c>
    </row>
    <row r="280" spans="1:4">
      <c r="A280">
        <v>279</v>
      </c>
      <c r="B280" t="s">
        <v>2203</v>
      </c>
      <c r="C280" t="s">
        <v>2203</v>
      </c>
      <c r="D280" t="s">
        <v>2204</v>
      </c>
    </row>
    <row r="281" spans="1:4">
      <c r="A281">
        <v>280</v>
      </c>
      <c r="B281" t="s">
        <v>2203</v>
      </c>
      <c r="C281" t="s">
        <v>2217</v>
      </c>
      <c r="D281" t="s">
        <v>2218</v>
      </c>
    </row>
    <row r="282" spans="1:4">
      <c r="A282">
        <v>281</v>
      </c>
      <c r="B282" t="s">
        <v>2203</v>
      </c>
      <c r="C282" t="s">
        <v>2219</v>
      </c>
      <c r="D282" t="s">
        <v>2220</v>
      </c>
    </row>
    <row r="283" spans="1:4">
      <c r="A283">
        <v>282</v>
      </c>
      <c r="B283" t="s">
        <v>2221</v>
      </c>
      <c r="C283" t="s">
        <v>1787</v>
      </c>
      <c r="D283" t="s">
        <v>2223</v>
      </c>
    </row>
    <row r="284" spans="1:4">
      <c r="A284">
        <v>283</v>
      </c>
      <c r="B284" t="s">
        <v>2221</v>
      </c>
      <c r="C284" t="s">
        <v>1978</v>
      </c>
      <c r="D284" t="s">
        <v>2224</v>
      </c>
    </row>
    <row r="285" spans="1:4">
      <c r="A285">
        <v>284</v>
      </c>
      <c r="B285" t="s">
        <v>2221</v>
      </c>
      <c r="C285" t="s">
        <v>2225</v>
      </c>
      <c r="D285" t="s">
        <v>2226</v>
      </c>
    </row>
    <row r="286" spans="1:4">
      <c r="A286">
        <v>285</v>
      </c>
      <c r="B286" t="s">
        <v>2221</v>
      </c>
      <c r="C286" t="s">
        <v>2227</v>
      </c>
      <c r="D286" t="s">
        <v>2228</v>
      </c>
    </row>
    <row r="287" spans="1:4">
      <c r="A287">
        <v>286</v>
      </c>
      <c r="B287" t="s">
        <v>2221</v>
      </c>
      <c r="C287" t="s">
        <v>2229</v>
      </c>
      <c r="D287" t="s">
        <v>2230</v>
      </c>
    </row>
    <row r="288" spans="1:4">
      <c r="A288">
        <v>287</v>
      </c>
      <c r="B288" t="s">
        <v>2221</v>
      </c>
      <c r="C288" t="s">
        <v>2231</v>
      </c>
      <c r="D288" t="s">
        <v>2232</v>
      </c>
    </row>
    <row r="289" spans="1:4">
      <c r="A289">
        <v>288</v>
      </c>
      <c r="B289" t="s">
        <v>2221</v>
      </c>
      <c r="C289" t="s">
        <v>2233</v>
      </c>
      <c r="D289" t="s">
        <v>2234</v>
      </c>
    </row>
    <row r="290" spans="1:4">
      <c r="A290">
        <v>289</v>
      </c>
      <c r="B290" t="s">
        <v>2221</v>
      </c>
      <c r="C290" t="s">
        <v>2235</v>
      </c>
      <c r="D290" t="s">
        <v>2236</v>
      </c>
    </row>
    <row r="291" spans="1:4">
      <c r="A291">
        <v>290</v>
      </c>
      <c r="B291" t="s">
        <v>2221</v>
      </c>
      <c r="C291" t="s">
        <v>2237</v>
      </c>
      <c r="D291" t="s">
        <v>2238</v>
      </c>
    </row>
    <row r="292" spans="1:4">
      <c r="A292">
        <v>291</v>
      </c>
      <c r="B292" t="s">
        <v>2221</v>
      </c>
      <c r="C292" t="s">
        <v>2221</v>
      </c>
      <c r="D292" t="s">
        <v>2222</v>
      </c>
    </row>
  </sheetData>
  <phoneticPr fontId="0" type="noConversion"/>
  <pageMargins left="0.7" right="0.7" top="0.75" bottom="0.75" header="0.3" footer="0.3"/>
  <pageSetup paperSize="9" orientation="portrait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 codeName="TSH_REESTR_MO_FILTER">
    <tabColor rgb="FFFFCC99"/>
  </sheetPr>
  <dimension ref="A1:D3"/>
  <sheetViews>
    <sheetView showGridLines="0" workbookViewId="0"/>
  </sheetViews>
  <sheetFormatPr defaultRowHeight="15"/>
  <sheetData>
    <row r="1" spans="1:4">
      <c r="A1" t="s">
        <v>1663</v>
      </c>
      <c r="B1" t="s">
        <v>154</v>
      </c>
      <c r="C1" t="s">
        <v>155</v>
      </c>
      <c r="D1" t="s">
        <v>138</v>
      </c>
    </row>
    <row r="2" spans="1:4">
      <c r="A2" t="s">
        <v>30</v>
      </c>
      <c r="B2" t="s">
        <v>1759</v>
      </c>
      <c r="C2" t="s">
        <v>1759</v>
      </c>
      <c r="D2" t="s">
        <v>1760</v>
      </c>
    </row>
    <row r="3" spans="1:4">
      <c r="A3" t="s">
        <v>5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sheetPr codeName="TSH_et_union_vert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 codeName="modInfo">
    <tabColor indexed="47"/>
  </sheetPr>
  <dimension ref="B1:D11"/>
  <sheetViews>
    <sheetView showGridLines="0" workbookViewId="0"/>
  </sheetViews>
  <sheetFormatPr defaultRowHeight="15"/>
  <cols>
    <col min="1" max="1" width="3.7109375" customWidth="1"/>
    <col min="2" max="2" width="87.28515625" customWidth="1"/>
    <col min="4" max="4" width="109.140625" customWidth="1"/>
  </cols>
  <sheetData>
    <row r="1" spans="2:4">
      <c r="B1" t="s">
        <v>15</v>
      </c>
    </row>
    <row r="2" spans="2:4">
      <c r="B2" t="s">
        <v>158</v>
      </c>
    </row>
    <row r="3" spans="2:4">
      <c r="B3" t="s">
        <v>189</v>
      </c>
    </row>
    <row r="4" spans="2:4">
      <c r="B4" t="s">
        <v>170</v>
      </c>
    </row>
    <row r="5" spans="2:4">
      <c r="B5" t="s">
        <v>157</v>
      </c>
    </row>
    <row r="6" spans="2:4">
      <c r="B6" t="str">
        <f>"Укажите произвольный номер идентификатора тарифа для централизованных систем "&amp;TSphere_full&amp;", которые включены в шаблон. В каждом последующем шаблоне за один отчетный период следует указывать различные идентификаторы тарифа"</f>
        <v>Укажите произвольный номер идентификатора тарифа для централизованных систем горячего водоснабжения, которые включены в шаблон. В каждом последующем шаблоне за один отчетный период следует указывать различные идентификаторы тарифа</v>
      </c>
    </row>
    <row r="7" spans="2:4">
      <c r="B7" t="s">
        <v>216</v>
      </c>
      <c r="D7" t="s">
        <v>219</v>
      </c>
    </row>
    <row r="8" spans="2:4">
      <c r="B8" t="s">
        <v>111</v>
      </c>
    </row>
    <row r="9" spans="2:4" ht="25.5" customHeight="1">
      <c r="B9" t="s">
        <v>128</v>
      </c>
    </row>
    <row r="10" spans="2:4">
      <c r="B10" t="s">
        <v>218</v>
      </c>
    </row>
    <row r="11" spans="2:4">
      <c r="B11" t="s">
        <v>217</v>
      </c>
    </row>
  </sheetData>
  <phoneticPr fontId="0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>
  <sheetPr codeName="modReestr">
    <tabColor indexed="47"/>
  </sheetPr>
  <dimension ref="A1:C6"/>
  <sheetViews>
    <sheetView showGridLines="0" workbookViewId="0"/>
  </sheetViews>
  <sheetFormatPr defaultRowHeight="15"/>
  <cols>
    <col min="1" max="1" width="49.140625" customWidth="1"/>
    <col min="2" max="2" width="70.7109375" customWidth="1"/>
    <col min="3" max="3" width="32.140625" customWidth="1"/>
  </cols>
  <sheetData>
    <row r="1" spans="1:3">
      <c r="A1" t="s">
        <v>381</v>
      </c>
    </row>
    <row r="2" spans="1:3">
      <c r="A2" t="s">
        <v>382</v>
      </c>
    </row>
    <row r="3" spans="1:3">
      <c r="A3" t="s">
        <v>383</v>
      </c>
    </row>
    <row r="4" spans="1:3">
      <c r="A4" t="s">
        <v>384</v>
      </c>
      <c r="B4" t="s">
        <v>385</v>
      </c>
      <c r="C4" t="s">
        <v>18</v>
      </c>
    </row>
    <row r="5" spans="1:3">
      <c r="A5" t="s">
        <v>540</v>
      </c>
      <c r="B5" t="s">
        <v>541</v>
      </c>
      <c r="C5" t="s">
        <v>542</v>
      </c>
    </row>
    <row r="6" spans="1:3">
      <c r="A6" t="s">
        <v>2240</v>
      </c>
      <c r="B6" t="s">
        <v>543</v>
      </c>
      <c r="C6" t="s">
        <v>542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sheetPr codeName="modfrmReestr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00">
    <tabColor indexed="31"/>
  </sheetPr>
  <dimension ref="A1:F62"/>
  <sheetViews>
    <sheetView showGridLines="0" tabSelected="1" topLeftCell="D4" workbookViewId="0">
      <selection activeCell="E5" sqref="E5:F5"/>
    </sheetView>
  </sheetViews>
  <sheetFormatPr defaultRowHeight="15"/>
  <cols>
    <col min="1" max="2" width="10.7109375" hidden="1" customWidth="1"/>
    <col min="3" max="3" width="3.7109375" hidden="1" customWidth="1"/>
    <col min="4" max="4" width="3.7109375" customWidth="1"/>
    <col min="5" max="5" width="55.28515625" customWidth="1"/>
    <col min="6" max="6" width="50.7109375" customWidth="1"/>
    <col min="7" max="7" width="3.7109375" customWidth="1"/>
    <col min="9" max="9" width="9.140625" customWidth="1"/>
  </cols>
  <sheetData>
    <row r="1" spans="5:6" ht="13.5" hidden="1" customHeight="1">
      <c r="F1">
        <v>30827950</v>
      </c>
    </row>
    <row r="2" spans="5:6" ht="12" hidden="1" customHeight="1"/>
    <row r="3" spans="5:6" hidden="1"/>
    <row r="4" spans="5:6">
      <c r="F4" t="str">
        <f>version</f>
        <v>Версия 1.0.1</v>
      </c>
    </row>
    <row r="5" spans="5:6">
      <c r="E5" s="1" t="s">
        <v>372</v>
      </c>
      <c r="F5" s="1"/>
    </row>
    <row r="7" spans="5:6">
      <c r="E7" t="s">
        <v>8</v>
      </c>
      <c r="F7" t="s">
        <v>43</v>
      </c>
    </row>
    <row r="8" spans="5:6" hidden="1"/>
    <row r="9" spans="5:6" hidden="1"/>
    <row r="10" spans="5:6" hidden="1"/>
    <row r="11" spans="5:6" hidden="1"/>
    <row r="13" spans="5:6">
      <c r="E13" t="s">
        <v>472</v>
      </c>
      <c r="F13" t="s">
        <v>26</v>
      </c>
    </row>
    <row r="15" spans="5:6">
      <c r="E15" t="s">
        <v>473</v>
      </c>
      <c r="F15" t="s">
        <v>2241</v>
      </c>
    </row>
    <row r="17" spans="5:6">
      <c r="E17" t="s">
        <v>474</v>
      </c>
      <c r="F17" t="s">
        <v>475</v>
      </c>
    </row>
    <row r="19" spans="5:6">
      <c r="E19" t="s">
        <v>373</v>
      </c>
      <c r="F19" t="s">
        <v>26</v>
      </c>
    </row>
    <row r="20" spans="5:6" hidden="1"/>
    <row r="21" spans="5:6" hidden="1">
      <c r="E21" t="s">
        <v>226</v>
      </c>
      <c r="F21" t="s">
        <v>576</v>
      </c>
    </row>
    <row r="22" spans="5:6" hidden="1"/>
    <row r="23" spans="5:6" hidden="1"/>
    <row r="24" spans="5:6" hidden="1"/>
    <row r="25" spans="5:6" hidden="1"/>
    <row r="26" spans="5:6" hidden="1"/>
    <row r="27" spans="5:6" hidden="1"/>
    <row r="28" spans="5:6" hidden="1"/>
    <row r="29" spans="5:6" hidden="1"/>
    <row r="30" spans="5:6" hidden="1"/>
    <row r="32" spans="5:6">
      <c r="E32" t="s">
        <v>107</v>
      </c>
      <c r="F32" t="s">
        <v>26</v>
      </c>
    </row>
    <row r="33" spans="5:6" ht="30" customHeight="1"/>
    <row r="34" spans="5:6">
      <c r="E34" t="s">
        <v>476</v>
      </c>
      <c r="F34" t="s">
        <v>1418</v>
      </c>
    </row>
    <row r="35" spans="5:6" hidden="1">
      <c r="E35" t="s">
        <v>132</v>
      </c>
    </row>
    <row r="36" spans="5:6">
      <c r="E36" t="s">
        <v>9</v>
      </c>
      <c r="F36" t="s">
        <v>1419</v>
      </c>
    </row>
    <row r="37" spans="5:6">
      <c r="E37" t="s">
        <v>10</v>
      </c>
      <c r="F37" t="s">
        <v>1420</v>
      </c>
    </row>
    <row r="38" spans="5:6" hidden="1"/>
    <row r="39" spans="5:6" hidden="1"/>
    <row r="41" spans="5:6">
      <c r="E41" t="s">
        <v>351</v>
      </c>
      <c r="F41" t="s">
        <v>133</v>
      </c>
    </row>
    <row r="42" spans="5:6" hidden="1"/>
    <row r="43" spans="5:6" hidden="1"/>
    <row r="44" spans="5:6" hidden="1"/>
    <row r="46" spans="5:6">
      <c r="E46" t="s">
        <v>471</v>
      </c>
      <c r="F46" t="str">
        <f>IF(mail_post="","",mail_post)</f>
        <v>241022, г.Брянск,бульвар Щорса,д.7</v>
      </c>
    </row>
    <row r="47" spans="5:6" hidden="1"/>
    <row r="49" spans="5:6">
      <c r="E49" t="s">
        <v>369</v>
      </c>
      <c r="F49" t="str">
        <f>ruk_f &amp; " " &amp; ruk_i &amp; " " &amp; ruk_o</f>
        <v>Инютин Николай Владиславович</v>
      </c>
    </row>
    <row r="50" spans="5:6" hidden="1"/>
    <row r="51" spans="5:6" hidden="1"/>
    <row r="52" spans="5:6" ht="13.5" hidden="1" customHeight="1"/>
    <row r="53" spans="5:6" ht="20.100000000000001" hidden="1" customHeight="1"/>
    <row r="54" spans="5:6" hidden="1"/>
    <row r="55" spans="5:6" hidden="1"/>
    <row r="56" spans="5:6" ht="13.5" hidden="1" customHeight="1"/>
    <row r="57" spans="5:6" hidden="1"/>
    <row r="58" spans="5:6">
      <c r="F58" t="s">
        <v>526</v>
      </c>
    </row>
    <row r="59" spans="5:6">
      <c r="E59" t="s">
        <v>527</v>
      </c>
      <c r="F59" t="s">
        <v>2243</v>
      </c>
    </row>
    <row r="60" spans="5:6">
      <c r="E60" t="s">
        <v>528</v>
      </c>
      <c r="F60" t="s">
        <v>2244</v>
      </c>
    </row>
    <row r="61" spans="5:6">
      <c r="E61" t="s">
        <v>529</v>
      </c>
      <c r="F61" t="s">
        <v>2245</v>
      </c>
    </row>
    <row r="62" spans="5:6">
      <c r="E62" t="s">
        <v>530</v>
      </c>
      <c r="F62" t="s">
        <v>2246</v>
      </c>
    </row>
  </sheetData>
  <sheetProtection sheet="1" objects="1" scenarios="1" formatColumns="0" formatRows="0"/>
  <dataConsolidate link="1"/>
  <mergeCells count="1">
    <mergeCell ref="E5:F5"/>
  </mergeCells>
  <phoneticPr fontId="0" type="noConversion"/>
  <dataValidations xWindow="446" yWindow="425" count="6"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2 F13 F19">
      <formula1>"a"</formula1>
    </dataValidation>
    <dataValidation type="textLength" operator="lessThanOrEqual" allowBlank="1" showInputMessage="1" showErrorMessage="1" errorTitle="Ошибка" error="Допускаетꬨ˻_x0000__x0000__x0010__x0000__x0008__x0001__x0000__x0000_ÿ_x0000_￷_xffff__x0000__x0000_ 900 символов!" sqref="F54:F55 F35 F45:F46 F49:F51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F17">
      <formula1>data_type</formula1>
    </dataValidation>
    <dataValidation type="list" allowBlank="1" showInputMessage="1" showErrorMessage="1" errorTitle="Ошибка" error="Выберите значение из списка" prompt="Выберите значение из списка" sqref="F41">
      <formula1>kind_of_NDS</formula1>
    </dataValidation>
    <dataValidation type="textLength" operator="lessThanOrEqual" allowBlank="1" showInputMessage="1" showErrorMessage="1" errorTitle="Ошибка" error="Допускается ввод не более 900 символов!" sqref="F59:F62">
      <formula1>900</formula1>
    </dataValidation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5 F21"/>
  </dataValidations>
  <pageMargins left="0.75" right="0.75" top="1" bottom="1" header="0.5" footer="0.5"/>
  <pageSetup paperSize="8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>
  <sheetPr codeName="modUpdTemplMain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sheetPr codeName="TSH_REESTR_ORG">
    <tabColor indexed="47"/>
  </sheetPr>
  <dimension ref="A1:J283"/>
  <sheetViews>
    <sheetView showGridLines="0" workbookViewId="0"/>
  </sheetViews>
  <sheetFormatPr defaultRowHeight="15"/>
  <sheetData>
    <row r="1" spans="1:10">
      <c r="A1" t="s">
        <v>1663</v>
      </c>
      <c r="B1" t="s">
        <v>577</v>
      </c>
      <c r="C1" t="s">
        <v>578</v>
      </c>
      <c r="D1" t="s">
        <v>579</v>
      </c>
      <c r="E1" t="s">
        <v>580</v>
      </c>
      <c r="F1" t="s">
        <v>581</v>
      </c>
      <c r="G1" t="s">
        <v>582</v>
      </c>
      <c r="H1" t="s">
        <v>583</v>
      </c>
      <c r="I1" t="s">
        <v>584</v>
      </c>
    </row>
    <row r="2" spans="1:10">
      <c r="A2">
        <v>1</v>
      </c>
      <c r="B2" t="s">
        <v>585</v>
      </c>
      <c r="C2" t="s">
        <v>43</v>
      </c>
      <c r="D2" t="s">
        <v>586</v>
      </c>
      <c r="E2" t="s">
        <v>587</v>
      </c>
      <c r="F2" t="s">
        <v>588</v>
      </c>
      <c r="G2" t="s">
        <v>589</v>
      </c>
      <c r="H2" t="s">
        <v>590</v>
      </c>
      <c r="I2" t="s">
        <v>591</v>
      </c>
      <c r="J2" t="s">
        <v>1664</v>
      </c>
    </row>
    <row r="3" spans="1:10">
      <c r="A3">
        <v>2</v>
      </c>
      <c r="B3" t="s">
        <v>585</v>
      </c>
      <c r="C3" t="s">
        <v>43</v>
      </c>
      <c r="D3" t="s">
        <v>592</v>
      </c>
      <c r="E3" t="s">
        <v>593</v>
      </c>
      <c r="F3" t="s">
        <v>594</v>
      </c>
      <c r="G3" t="s">
        <v>595</v>
      </c>
      <c r="H3" t="s">
        <v>596</v>
      </c>
      <c r="I3" t="s">
        <v>380</v>
      </c>
      <c r="J3" t="s">
        <v>1664</v>
      </c>
    </row>
    <row r="4" spans="1:10">
      <c r="A4">
        <v>3</v>
      </c>
      <c r="B4" t="s">
        <v>585</v>
      </c>
      <c r="C4" t="s">
        <v>43</v>
      </c>
      <c r="D4" t="s">
        <v>597</v>
      </c>
      <c r="E4" t="s">
        <v>598</v>
      </c>
      <c r="F4" t="s">
        <v>599</v>
      </c>
      <c r="G4" t="s">
        <v>600</v>
      </c>
      <c r="H4" t="s">
        <v>380</v>
      </c>
      <c r="I4" t="s">
        <v>380</v>
      </c>
      <c r="J4" t="s">
        <v>1664</v>
      </c>
    </row>
    <row r="5" spans="1:10">
      <c r="A5">
        <v>4</v>
      </c>
      <c r="B5" t="s">
        <v>585</v>
      </c>
      <c r="C5" t="s">
        <v>43</v>
      </c>
      <c r="D5" t="s">
        <v>601</v>
      </c>
      <c r="E5" t="s">
        <v>602</v>
      </c>
      <c r="F5" t="s">
        <v>603</v>
      </c>
      <c r="G5" t="s">
        <v>604</v>
      </c>
      <c r="H5" t="s">
        <v>605</v>
      </c>
      <c r="I5" t="s">
        <v>606</v>
      </c>
      <c r="J5" t="s">
        <v>1664</v>
      </c>
    </row>
    <row r="6" spans="1:10">
      <c r="A6">
        <v>5</v>
      </c>
      <c r="B6" t="s">
        <v>585</v>
      </c>
      <c r="C6" t="s">
        <v>43</v>
      </c>
      <c r="D6" t="s">
        <v>607</v>
      </c>
      <c r="E6" t="s">
        <v>608</v>
      </c>
      <c r="F6" t="s">
        <v>609</v>
      </c>
      <c r="G6" t="s">
        <v>589</v>
      </c>
      <c r="H6" t="s">
        <v>380</v>
      </c>
      <c r="I6" t="s">
        <v>380</v>
      </c>
      <c r="J6" t="s">
        <v>1664</v>
      </c>
    </row>
    <row r="7" spans="1:10">
      <c r="A7">
        <v>6</v>
      </c>
      <c r="B7" t="s">
        <v>585</v>
      </c>
      <c r="C7" t="s">
        <v>43</v>
      </c>
      <c r="D7" t="s">
        <v>610</v>
      </c>
      <c r="E7" t="s">
        <v>611</v>
      </c>
      <c r="F7" t="s">
        <v>612</v>
      </c>
      <c r="G7" t="s">
        <v>589</v>
      </c>
      <c r="H7" t="s">
        <v>613</v>
      </c>
      <c r="I7" t="s">
        <v>380</v>
      </c>
      <c r="J7" t="s">
        <v>1664</v>
      </c>
    </row>
    <row r="8" spans="1:10">
      <c r="A8">
        <v>7</v>
      </c>
      <c r="B8" t="s">
        <v>585</v>
      </c>
      <c r="C8" t="s">
        <v>43</v>
      </c>
      <c r="D8" t="s">
        <v>614</v>
      </c>
      <c r="E8" t="s">
        <v>615</v>
      </c>
      <c r="F8" t="s">
        <v>594</v>
      </c>
      <c r="G8" t="s">
        <v>616</v>
      </c>
      <c r="H8" t="s">
        <v>380</v>
      </c>
      <c r="I8" t="s">
        <v>380</v>
      </c>
      <c r="J8" t="s">
        <v>1664</v>
      </c>
    </row>
    <row r="9" spans="1:10">
      <c r="A9">
        <v>8</v>
      </c>
      <c r="B9" t="s">
        <v>585</v>
      </c>
      <c r="C9" t="s">
        <v>43</v>
      </c>
      <c r="D9" t="s">
        <v>617</v>
      </c>
      <c r="E9" t="s">
        <v>618</v>
      </c>
      <c r="F9" t="s">
        <v>619</v>
      </c>
      <c r="G9" t="s">
        <v>589</v>
      </c>
      <c r="H9" t="s">
        <v>620</v>
      </c>
      <c r="I9" t="s">
        <v>380</v>
      </c>
      <c r="J9" t="s">
        <v>1664</v>
      </c>
    </row>
    <row r="10" spans="1:10">
      <c r="A10">
        <v>9</v>
      </c>
      <c r="B10" t="s">
        <v>585</v>
      </c>
      <c r="C10" t="s">
        <v>43</v>
      </c>
      <c r="D10" t="s">
        <v>621</v>
      </c>
      <c r="E10" t="s">
        <v>622</v>
      </c>
      <c r="F10" t="s">
        <v>623</v>
      </c>
      <c r="G10" t="s">
        <v>624</v>
      </c>
      <c r="H10" t="s">
        <v>380</v>
      </c>
      <c r="I10" t="s">
        <v>380</v>
      </c>
      <c r="J10" t="s">
        <v>1664</v>
      </c>
    </row>
    <row r="11" spans="1:10">
      <c r="A11">
        <v>10</v>
      </c>
      <c r="B11" t="s">
        <v>585</v>
      </c>
      <c r="C11" t="s">
        <v>43</v>
      </c>
      <c r="D11" t="s">
        <v>625</v>
      </c>
      <c r="E11" t="s">
        <v>622</v>
      </c>
      <c r="F11" t="s">
        <v>623</v>
      </c>
      <c r="G11" t="s">
        <v>626</v>
      </c>
      <c r="H11" t="s">
        <v>380</v>
      </c>
      <c r="I11" t="s">
        <v>380</v>
      </c>
      <c r="J11" t="s">
        <v>1664</v>
      </c>
    </row>
    <row r="12" spans="1:10">
      <c r="A12">
        <v>11</v>
      </c>
      <c r="B12" t="s">
        <v>585</v>
      </c>
      <c r="C12" t="s">
        <v>43</v>
      </c>
      <c r="D12" t="s">
        <v>627</v>
      </c>
      <c r="E12" t="s">
        <v>628</v>
      </c>
      <c r="F12" t="s">
        <v>629</v>
      </c>
      <c r="G12" t="s">
        <v>616</v>
      </c>
      <c r="H12" t="s">
        <v>630</v>
      </c>
      <c r="I12" t="s">
        <v>380</v>
      </c>
      <c r="J12" t="s">
        <v>1664</v>
      </c>
    </row>
    <row r="13" spans="1:10">
      <c r="A13">
        <v>12</v>
      </c>
      <c r="B13" t="s">
        <v>585</v>
      </c>
      <c r="C13" t="s">
        <v>43</v>
      </c>
      <c r="D13" t="s">
        <v>631</v>
      </c>
      <c r="E13" t="s">
        <v>632</v>
      </c>
      <c r="F13" t="s">
        <v>633</v>
      </c>
      <c r="G13" t="s">
        <v>616</v>
      </c>
      <c r="H13" t="s">
        <v>634</v>
      </c>
      <c r="I13" t="s">
        <v>380</v>
      </c>
      <c r="J13" t="s">
        <v>1664</v>
      </c>
    </row>
    <row r="14" spans="1:10">
      <c r="A14">
        <v>13</v>
      </c>
      <c r="B14" t="s">
        <v>585</v>
      </c>
      <c r="C14" t="s">
        <v>43</v>
      </c>
      <c r="D14" t="s">
        <v>635</v>
      </c>
      <c r="E14" t="s">
        <v>636</v>
      </c>
      <c r="F14" t="s">
        <v>637</v>
      </c>
      <c r="G14" t="s">
        <v>589</v>
      </c>
      <c r="H14" t="s">
        <v>638</v>
      </c>
      <c r="I14" t="s">
        <v>639</v>
      </c>
      <c r="J14" t="s">
        <v>1664</v>
      </c>
    </row>
    <row r="15" spans="1:10">
      <c r="A15">
        <v>14</v>
      </c>
      <c r="B15" t="s">
        <v>585</v>
      </c>
      <c r="C15" t="s">
        <v>43</v>
      </c>
      <c r="D15" t="s">
        <v>640</v>
      </c>
      <c r="E15" t="s">
        <v>641</v>
      </c>
      <c r="F15" t="s">
        <v>642</v>
      </c>
      <c r="G15" t="s">
        <v>589</v>
      </c>
      <c r="H15" t="s">
        <v>380</v>
      </c>
      <c r="I15" t="s">
        <v>380</v>
      </c>
      <c r="J15" t="s">
        <v>1664</v>
      </c>
    </row>
    <row r="16" spans="1:10">
      <c r="A16">
        <v>15</v>
      </c>
      <c r="B16" t="s">
        <v>585</v>
      </c>
      <c r="C16" t="s">
        <v>43</v>
      </c>
      <c r="D16" t="s">
        <v>643</v>
      </c>
      <c r="E16" t="s">
        <v>644</v>
      </c>
      <c r="F16" t="s">
        <v>645</v>
      </c>
      <c r="G16" t="s">
        <v>589</v>
      </c>
      <c r="H16" t="s">
        <v>646</v>
      </c>
      <c r="I16" t="s">
        <v>380</v>
      </c>
      <c r="J16" t="s">
        <v>1664</v>
      </c>
    </row>
    <row r="17" spans="1:10">
      <c r="A17">
        <v>16</v>
      </c>
      <c r="B17" t="s">
        <v>585</v>
      </c>
      <c r="C17" t="s">
        <v>43</v>
      </c>
      <c r="D17" t="s">
        <v>647</v>
      </c>
      <c r="E17" t="s">
        <v>648</v>
      </c>
      <c r="F17" t="s">
        <v>649</v>
      </c>
      <c r="G17" t="s">
        <v>650</v>
      </c>
      <c r="H17" t="s">
        <v>651</v>
      </c>
      <c r="I17" t="s">
        <v>380</v>
      </c>
      <c r="J17" t="s">
        <v>1664</v>
      </c>
    </row>
    <row r="18" spans="1:10">
      <c r="A18">
        <v>17</v>
      </c>
      <c r="B18" t="s">
        <v>585</v>
      </c>
      <c r="C18" t="s">
        <v>43</v>
      </c>
      <c r="D18" t="s">
        <v>652</v>
      </c>
      <c r="E18" t="s">
        <v>653</v>
      </c>
      <c r="F18" t="s">
        <v>654</v>
      </c>
      <c r="G18" t="s">
        <v>616</v>
      </c>
      <c r="H18" t="s">
        <v>655</v>
      </c>
      <c r="I18" t="s">
        <v>380</v>
      </c>
      <c r="J18" t="s">
        <v>1664</v>
      </c>
    </row>
    <row r="19" spans="1:10">
      <c r="A19">
        <v>18</v>
      </c>
      <c r="B19" t="s">
        <v>585</v>
      </c>
      <c r="C19" t="s">
        <v>43</v>
      </c>
      <c r="D19" t="s">
        <v>656</v>
      </c>
      <c r="E19" t="s">
        <v>657</v>
      </c>
      <c r="F19" t="s">
        <v>658</v>
      </c>
      <c r="G19" t="s">
        <v>659</v>
      </c>
      <c r="H19" t="s">
        <v>380</v>
      </c>
      <c r="I19" t="s">
        <v>380</v>
      </c>
      <c r="J19" t="s">
        <v>1664</v>
      </c>
    </row>
    <row r="20" spans="1:10">
      <c r="A20">
        <v>19</v>
      </c>
      <c r="B20" t="s">
        <v>585</v>
      </c>
      <c r="C20" t="s">
        <v>43</v>
      </c>
      <c r="D20" t="s">
        <v>660</v>
      </c>
      <c r="E20" t="s">
        <v>661</v>
      </c>
      <c r="F20" t="s">
        <v>662</v>
      </c>
      <c r="G20" t="s">
        <v>650</v>
      </c>
      <c r="H20" t="s">
        <v>380</v>
      </c>
      <c r="I20" t="s">
        <v>663</v>
      </c>
      <c r="J20" t="s">
        <v>1664</v>
      </c>
    </row>
    <row r="21" spans="1:10">
      <c r="A21">
        <v>20</v>
      </c>
      <c r="B21" t="s">
        <v>585</v>
      </c>
      <c r="C21" t="s">
        <v>43</v>
      </c>
      <c r="D21" t="s">
        <v>664</v>
      </c>
      <c r="E21" t="s">
        <v>665</v>
      </c>
      <c r="F21" t="s">
        <v>666</v>
      </c>
      <c r="G21" t="s">
        <v>650</v>
      </c>
      <c r="H21" t="s">
        <v>380</v>
      </c>
      <c r="I21" t="s">
        <v>380</v>
      </c>
      <c r="J21" t="s">
        <v>1664</v>
      </c>
    </row>
    <row r="22" spans="1:10">
      <c r="A22">
        <v>21</v>
      </c>
      <c r="B22" t="s">
        <v>585</v>
      </c>
      <c r="C22" t="s">
        <v>43</v>
      </c>
      <c r="D22" t="s">
        <v>667</v>
      </c>
      <c r="E22" t="s">
        <v>668</v>
      </c>
      <c r="F22" t="s">
        <v>669</v>
      </c>
      <c r="G22" t="s">
        <v>670</v>
      </c>
      <c r="H22" t="s">
        <v>380</v>
      </c>
      <c r="I22" t="s">
        <v>380</v>
      </c>
      <c r="J22" t="s">
        <v>1664</v>
      </c>
    </row>
    <row r="23" spans="1:10">
      <c r="A23">
        <v>22</v>
      </c>
      <c r="B23" t="s">
        <v>585</v>
      </c>
      <c r="C23" t="s">
        <v>43</v>
      </c>
      <c r="D23" t="s">
        <v>671</v>
      </c>
      <c r="E23" t="s">
        <v>672</v>
      </c>
      <c r="F23" t="s">
        <v>673</v>
      </c>
      <c r="G23" t="s">
        <v>674</v>
      </c>
      <c r="H23" t="s">
        <v>380</v>
      </c>
      <c r="I23" t="s">
        <v>380</v>
      </c>
      <c r="J23" t="s">
        <v>1664</v>
      </c>
    </row>
    <row r="24" spans="1:10">
      <c r="A24">
        <v>23</v>
      </c>
      <c r="B24" t="s">
        <v>585</v>
      </c>
      <c r="C24" t="s">
        <v>43</v>
      </c>
      <c r="D24" t="s">
        <v>675</v>
      </c>
      <c r="E24" t="s">
        <v>676</v>
      </c>
      <c r="F24" t="s">
        <v>677</v>
      </c>
      <c r="G24" t="s">
        <v>604</v>
      </c>
      <c r="H24" t="s">
        <v>380</v>
      </c>
      <c r="I24" t="s">
        <v>380</v>
      </c>
      <c r="J24" t="s">
        <v>1664</v>
      </c>
    </row>
    <row r="25" spans="1:10">
      <c r="A25">
        <v>24</v>
      </c>
      <c r="B25" t="s">
        <v>585</v>
      </c>
      <c r="C25" t="s">
        <v>43</v>
      </c>
      <c r="D25" t="s">
        <v>678</v>
      </c>
      <c r="E25" t="s">
        <v>679</v>
      </c>
      <c r="F25" t="s">
        <v>680</v>
      </c>
      <c r="G25" t="s">
        <v>681</v>
      </c>
      <c r="H25" t="s">
        <v>380</v>
      </c>
      <c r="I25" t="s">
        <v>682</v>
      </c>
      <c r="J25" t="s">
        <v>1664</v>
      </c>
    </row>
    <row r="26" spans="1:10">
      <c r="A26">
        <v>25</v>
      </c>
      <c r="B26" t="s">
        <v>585</v>
      </c>
      <c r="C26" t="s">
        <v>43</v>
      </c>
      <c r="D26" t="s">
        <v>683</v>
      </c>
      <c r="E26" t="s">
        <v>684</v>
      </c>
      <c r="F26" t="s">
        <v>685</v>
      </c>
      <c r="G26" t="s">
        <v>670</v>
      </c>
      <c r="H26" t="s">
        <v>380</v>
      </c>
      <c r="I26" t="s">
        <v>380</v>
      </c>
      <c r="J26" t="s">
        <v>1664</v>
      </c>
    </row>
    <row r="27" spans="1:10">
      <c r="A27">
        <v>26</v>
      </c>
      <c r="B27" t="s">
        <v>585</v>
      </c>
      <c r="C27" t="s">
        <v>43</v>
      </c>
      <c r="D27" t="s">
        <v>686</v>
      </c>
      <c r="E27" t="s">
        <v>687</v>
      </c>
      <c r="F27" t="s">
        <v>688</v>
      </c>
      <c r="G27" t="s">
        <v>670</v>
      </c>
      <c r="H27" t="s">
        <v>380</v>
      </c>
      <c r="I27" t="s">
        <v>689</v>
      </c>
      <c r="J27" t="s">
        <v>1664</v>
      </c>
    </row>
    <row r="28" spans="1:10">
      <c r="A28">
        <v>27</v>
      </c>
      <c r="B28" t="s">
        <v>585</v>
      </c>
      <c r="C28" t="s">
        <v>43</v>
      </c>
      <c r="D28" t="s">
        <v>690</v>
      </c>
      <c r="E28" t="s">
        <v>691</v>
      </c>
      <c r="F28" t="s">
        <v>692</v>
      </c>
      <c r="G28" t="s">
        <v>616</v>
      </c>
      <c r="H28" t="s">
        <v>380</v>
      </c>
      <c r="I28" t="s">
        <v>380</v>
      </c>
      <c r="J28" t="s">
        <v>1664</v>
      </c>
    </row>
    <row r="29" spans="1:10">
      <c r="A29">
        <v>28</v>
      </c>
      <c r="B29" t="s">
        <v>585</v>
      </c>
      <c r="C29" t="s">
        <v>43</v>
      </c>
      <c r="D29" t="s">
        <v>693</v>
      </c>
      <c r="E29" t="s">
        <v>694</v>
      </c>
      <c r="F29" t="s">
        <v>695</v>
      </c>
      <c r="G29" t="s">
        <v>670</v>
      </c>
      <c r="H29" t="s">
        <v>380</v>
      </c>
      <c r="I29" t="s">
        <v>380</v>
      </c>
      <c r="J29" t="s">
        <v>1664</v>
      </c>
    </row>
    <row r="30" spans="1:10">
      <c r="A30">
        <v>29</v>
      </c>
      <c r="B30" t="s">
        <v>585</v>
      </c>
      <c r="C30" t="s">
        <v>43</v>
      </c>
      <c r="D30" t="s">
        <v>696</v>
      </c>
      <c r="E30" t="s">
        <v>697</v>
      </c>
      <c r="F30" t="s">
        <v>698</v>
      </c>
      <c r="G30" t="s">
        <v>604</v>
      </c>
      <c r="H30" t="s">
        <v>380</v>
      </c>
      <c r="I30" t="s">
        <v>380</v>
      </c>
      <c r="J30" t="s">
        <v>1664</v>
      </c>
    </row>
    <row r="31" spans="1:10">
      <c r="A31">
        <v>30</v>
      </c>
      <c r="B31" t="s">
        <v>585</v>
      </c>
      <c r="C31" t="s">
        <v>43</v>
      </c>
      <c r="D31" t="s">
        <v>699</v>
      </c>
      <c r="E31" t="s">
        <v>700</v>
      </c>
      <c r="F31" t="s">
        <v>701</v>
      </c>
      <c r="G31" t="s">
        <v>702</v>
      </c>
      <c r="H31" t="s">
        <v>703</v>
      </c>
      <c r="I31" t="s">
        <v>380</v>
      </c>
      <c r="J31" t="s">
        <v>1664</v>
      </c>
    </row>
    <row r="32" spans="1:10">
      <c r="A32">
        <v>31</v>
      </c>
      <c r="B32" t="s">
        <v>585</v>
      </c>
      <c r="C32" t="s">
        <v>43</v>
      </c>
      <c r="D32" t="s">
        <v>704</v>
      </c>
      <c r="E32" t="s">
        <v>705</v>
      </c>
      <c r="F32" t="s">
        <v>706</v>
      </c>
      <c r="G32" t="s">
        <v>589</v>
      </c>
      <c r="H32" t="s">
        <v>707</v>
      </c>
      <c r="I32" t="s">
        <v>380</v>
      </c>
      <c r="J32" t="s">
        <v>1664</v>
      </c>
    </row>
    <row r="33" spans="1:10">
      <c r="A33">
        <v>32</v>
      </c>
      <c r="B33" t="s">
        <v>585</v>
      </c>
      <c r="C33" t="s">
        <v>43</v>
      </c>
      <c r="D33" t="s">
        <v>708</v>
      </c>
      <c r="E33" t="s">
        <v>709</v>
      </c>
      <c r="F33" t="s">
        <v>710</v>
      </c>
      <c r="G33" t="s">
        <v>616</v>
      </c>
      <c r="H33" t="s">
        <v>380</v>
      </c>
      <c r="I33" t="s">
        <v>380</v>
      </c>
      <c r="J33" t="s">
        <v>1664</v>
      </c>
    </row>
    <row r="34" spans="1:10">
      <c r="A34">
        <v>33</v>
      </c>
      <c r="B34" t="s">
        <v>585</v>
      </c>
      <c r="C34" t="s">
        <v>43</v>
      </c>
      <c r="D34" t="s">
        <v>711</v>
      </c>
      <c r="E34" t="s">
        <v>712</v>
      </c>
      <c r="F34" t="s">
        <v>713</v>
      </c>
      <c r="G34" t="s">
        <v>604</v>
      </c>
      <c r="H34" t="s">
        <v>380</v>
      </c>
      <c r="I34" t="s">
        <v>380</v>
      </c>
      <c r="J34" t="s">
        <v>1664</v>
      </c>
    </row>
    <row r="35" spans="1:10">
      <c r="A35">
        <v>34</v>
      </c>
      <c r="B35" t="s">
        <v>585</v>
      </c>
      <c r="C35" t="s">
        <v>43</v>
      </c>
      <c r="D35" t="s">
        <v>714</v>
      </c>
      <c r="E35" t="s">
        <v>715</v>
      </c>
      <c r="F35" t="s">
        <v>716</v>
      </c>
      <c r="G35" t="s">
        <v>670</v>
      </c>
      <c r="H35" t="s">
        <v>380</v>
      </c>
      <c r="I35" t="s">
        <v>380</v>
      </c>
      <c r="J35" t="s">
        <v>1664</v>
      </c>
    </row>
    <row r="36" spans="1:10">
      <c r="A36">
        <v>35</v>
      </c>
      <c r="B36" t="s">
        <v>585</v>
      </c>
      <c r="C36" t="s">
        <v>43</v>
      </c>
      <c r="D36" t="s">
        <v>717</v>
      </c>
      <c r="E36" t="s">
        <v>718</v>
      </c>
      <c r="F36" t="s">
        <v>719</v>
      </c>
      <c r="G36" t="s">
        <v>670</v>
      </c>
      <c r="H36" t="s">
        <v>380</v>
      </c>
      <c r="I36" t="s">
        <v>380</v>
      </c>
      <c r="J36" t="s">
        <v>1664</v>
      </c>
    </row>
    <row r="37" spans="1:10">
      <c r="A37">
        <v>36</v>
      </c>
      <c r="B37" t="s">
        <v>585</v>
      </c>
      <c r="C37" t="s">
        <v>43</v>
      </c>
      <c r="D37" t="s">
        <v>720</v>
      </c>
      <c r="E37" t="s">
        <v>721</v>
      </c>
      <c r="F37" t="s">
        <v>722</v>
      </c>
      <c r="G37" t="s">
        <v>616</v>
      </c>
      <c r="H37" t="s">
        <v>380</v>
      </c>
      <c r="I37" t="s">
        <v>380</v>
      </c>
      <c r="J37" t="s">
        <v>1664</v>
      </c>
    </row>
    <row r="38" spans="1:10">
      <c r="A38">
        <v>37</v>
      </c>
      <c r="B38" t="s">
        <v>585</v>
      </c>
      <c r="C38" t="s">
        <v>43</v>
      </c>
      <c r="D38" t="s">
        <v>723</v>
      </c>
      <c r="E38" t="s">
        <v>724</v>
      </c>
      <c r="F38" t="s">
        <v>725</v>
      </c>
      <c r="G38" t="s">
        <v>674</v>
      </c>
      <c r="H38" t="s">
        <v>380</v>
      </c>
      <c r="I38" t="s">
        <v>380</v>
      </c>
      <c r="J38" t="s">
        <v>1664</v>
      </c>
    </row>
    <row r="39" spans="1:10">
      <c r="A39">
        <v>38</v>
      </c>
      <c r="B39" t="s">
        <v>585</v>
      </c>
      <c r="C39" t="s">
        <v>43</v>
      </c>
      <c r="D39" t="s">
        <v>726</v>
      </c>
      <c r="E39" t="s">
        <v>727</v>
      </c>
      <c r="F39" t="s">
        <v>728</v>
      </c>
      <c r="G39" t="s">
        <v>670</v>
      </c>
      <c r="H39" t="s">
        <v>380</v>
      </c>
      <c r="I39" t="s">
        <v>380</v>
      </c>
      <c r="J39" t="s">
        <v>1664</v>
      </c>
    </row>
    <row r="40" spans="1:10">
      <c r="A40">
        <v>39</v>
      </c>
      <c r="B40" t="s">
        <v>585</v>
      </c>
      <c r="C40" t="s">
        <v>43</v>
      </c>
      <c r="D40" t="s">
        <v>729</v>
      </c>
      <c r="E40" t="s">
        <v>730</v>
      </c>
      <c r="F40" t="s">
        <v>731</v>
      </c>
      <c r="G40" t="s">
        <v>616</v>
      </c>
      <c r="H40" t="s">
        <v>380</v>
      </c>
      <c r="I40" t="s">
        <v>380</v>
      </c>
      <c r="J40" t="s">
        <v>1664</v>
      </c>
    </row>
    <row r="41" spans="1:10">
      <c r="A41">
        <v>40</v>
      </c>
      <c r="B41" t="s">
        <v>585</v>
      </c>
      <c r="C41" t="s">
        <v>43</v>
      </c>
      <c r="D41" t="s">
        <v>732</v>
      </c>
      <c r="E41" t="s">
        <v>733</v>
      </c>
      <c r="F41" t="s">
        <v>734</v>
      </c>
      <c r="G41" t="s">
        <v>589</v>
      </c>
      <c r="H41" t="s">
        <v>380</v>
      </c>
      <c r="I41" t="s">
        <v>639</v>
      </c>
      <c r="J41" t="s">
        <v>1664</v>
      </c>
    </row>
    <row r="42" spans="1:10">
      <c r="A42">
        <v>41</v>
      </c>
      <c r="B42" t="s">
        <v>585</v>
      </c>
      <c r="C42" t="s">
        <v>43</v>
      </c>
      <c r="D42" t="s">
        <v>735</v>
      </c>
      <c r="E42" t="s">
        <v>736</v>
      </c>
      <c r="F42" t="s">
        <v>737</v>
      </c>
      <c r="G42" t="s">
        <v>738</v>
      </c>
      <c r="H42" t="s">
        <v>380</v>
      </c>
      <c r="I42" t="s">
        <v>739</v>
      </c>
      <c r="J42" t="s">
        <v>1664</v>
      </c>
    </row>
    <row r="43" spans="1:10">
      <c r="A43">
        <v>42</v>
      </c>
      <c r="B43" t="s">
        <v>585</v>
      </c>
      <c r="C43" t="s">
        <v>43</v>
      </c>
      <c r="D43" t="s">
        <v>740</v>
      </c>
      <c r="E43" t="s">
        <v>741</v>
      </c>
      <c r="F43" t="s">
        <v>742</v>
      </c>
      <c r="G43" t="s">
        <v>743</v>
      </c>
      <c r="H43" t="s">
        <v>380</v>
      </c>
      <c r="I43" t="s">
        <v>380</v>
      </c>
      <c r="J43" t="s">
        <v>1664</v>
      </c>
    </row>
    <row r="44" spans="1:10">
      <c r="A44">
        <v>43</v>
      </c>
      <c r="B44" t="s">
        <v>585</v>
      </c>
      <c r="C44" t="s">
        <v>43</v>
      </c>
      <c r="D44" t="s">
        <v>744</v>
      </c>
      <c r="E44" t="s">
        <v>745</v>
      </c>
      <c r="F44" t="s">
        <v>746</v>
      </c>
      <c r="G44" t="s">
        <v>604</v>
      </c>
      <c r="H44" t="s">
        <v>380</v>
      </c>
      <c r="I44" t="s">
        <v>380</v>
      </c>
      <c r="J44" t="s">
        <v>1664</v>
      </c>
    </row>
    <row r="45" spans="1:10">
      <c r="A45">
        <v>44</v>
      </c>
      <c r="B45" t="s">
        <v>585</v>
      </c>
      <c r="C45" t="s">
        <v>43</v>
      </c>
      <c r="D45" t="s">
        <v>747</v>
      </c>
      <c r="E45" t="s">
        <v>748</v>
      </c>
      <c r="F45" t="s">
        <v>749</v>
      </c>
      <c r="G45" t="s">
        <v>589</v>
      </c>
      <c r="H45" t="s">
        <v>380</v>
      </c>
      <c r="I45" t="s">
        <v>380</v>
      </c>
      <c r="J45" t="s">
        <v>1664</v>
      </c>
    </row>
    <row r="46" spans="1:10">
      <c r="A46">
        <v>45</v>
      </c>
      <c r="B46" t="s">
        <v>585</v>
      </c>
      <c r="C46" t="s">
        <v>43</v>
      </c>
      <c r="D46" t="s">
        <v>750</v>
      </c>
      <c r="E46" t="s">
        <v>751</v>
      </c>
      <c r="F46" t="s">
        <v>752</v>
      </c>
      <c r="G46" t="s">
        <v>753</v>
      </c>
      <c r="H46" t="s">
        <v>380</v>
      </c>
      <c r="I46" t="s">
        <v>380</v>
      </c>
      <c r="J46" t="s">
        <v>1664</v>
      </c>
    </row>
    <row r="47" spans="1:10">
      <c r="A47">
        <v>46</v>
      </c>
      <c r="B47" t="s">
        <v>585</v>
      </c>
      <c r="C47" t="s">
        <v>43</v>
      </c>
      <c r="D47" t="s">
        <v>754</v>
      </c>
      <c r="E47" t="s">
        <v>755</v>
      </c>
      <c r="F47" t="s">
        <v>756</v>
      </c>
      <c r="G47" t="s">
        <v>345</v>
      </c>
      <c r="H47" t="s">
        <v>757</v>
      </c>
      <c r="I47" t="s">
        <v>758</v>
      </c>
      <c r="J47" t="s">
        <v>1664</v>
      </c>
    </row>
    <row r="48" spans="1:10">
      <c r="A48">
        <v>47</v>
      </c>
      <c r="B48" t="s">
        <v>585</v>
      </c>
      <c r="C48" t="s">
        <v>43</v>
      </c>
      <c r="D48" t="s">
        <v>759</v>
      </c>
      <c r="E48" t="s">
        <v>760</v>
      </c>
      <c r="F48" t="s">
        <v>761</v>
      </c>
      <c r="G48" t="s">
        <v>345</v>
      </c>
      <c r="H48" t="s">
        <v>762</v>
      </c>
      <c r="I48" t="s">
        <v>380</v>
      </c>
      <c r="J48" t="s">
        <v>1664</v>
      </c>
    </row>
    <row r="49" spans="1:10">
      <c r="A49">
        <v>48</v>
      </c>
      <c r="B49" t="s">
        <v>585</v>
      </c>
      <c r="C49" t="s">
        <v>43</v>
      </c>
      <c r="D49" t="s">
        <v>763</v>
      </c>
      <c r="E49" t="s">
        <v>764</v>
      </c>
      <c r="F49" t="s">
        <v>765</v>
      </c>
      <c r="G49" t="s">
        <v>604</v>
      </c>
      <c r="H49" t="s">
        <v>380</v>
      </c>
      <c r="I49" t="s">
        <v>380</v>
      </c>
      <c r="J49" t="s">
        <v>1664</v>
      </c>
    </row>
    <row r="50" spans="1:10">
      <c r="A50">
        <v>49</v>
      </c>
      <c r="B50" t="s">
        <v>585</v>
      </c>
      <c r="C50" t="s">
        <v>43</v>
      </c>
      <c r="D50" t="s">
        <v>766</v>
      </c>
      <c r="E50" t="s">
        <v>767</v>
      </c>
      <c r="F50" t="s">
        <v>768</v>
      </c>
      <c r="G50" t="s">
        <v>604</v>
      </c>
      <c r="H50" t="s">
        <v>380</v>
      </c>
      <c r="I50" t="s">
        <v>380</v>
      </c>
      <c r="J50" t="s">
        <v>1664</v>
      </c>
    </row>
    <row r="51" spans="1:10">
      <c r="A51">
        <v>50</v>
      </c>
      <c r="B51" t="s">
        <v>585</v>
      </c>
      <c r="C51" t="s">
        <v>43</v>
      </c>
      <c r="D51" t="s">
        <v>769</v>
      </c>
      <c r="E51" t="s">
        <v>770</v>
      </c>
      <c r="F51" t="s">
        <v>771</v>
      </c>
      <c r="G51" t="s">
        <v>604</v>
      </c>
      <c r="H51" t="s">
        <v>380</v>
      </c>
      <c r="I51" t="s">
        <v>380</v>
      </c>
      <c r="J51" t="s">
        <v>1664</v>
      </c>
    </row>
    <row r="52" spans="1:10">
      <c r="A52">
        <v>51</v>
      </c>
      <c r="B52" t="s">
        <v>585</v>
      </c>
      <c r="C52" t="s">
        <v>43</v>
      </c>
      <c r="D52" t="s">
        <v>772</v>
      </c>
      <c r="E52" t="s">
        <v>773</v>
      </c>
      <c r="F52" t="s">
        <v>774</v>
      </c>
      <c r="G52" t="s">
        <v>670</v>
      </c>
      <c r="H52" t="s">
        <v>380</v>
      </c>
      <c r="I52" t="s">
        <v>775</v>
      </c>
      <c r="J52" t="s">
        <v>1664</v>
      </c>
    </row>
    <row r="53" spans="1:10">
      <c r="A53">
        <v>52</v>
      </c>
      <c r="B53" t="s">
        <v>585</v>
      </c>
      <c r="C53" t="s">
        <v>43</v>
      </c>
      <c r="D53" t="s">
        <v>776</v>
      </c>
      <c r="E53" t="s">
        <v>777</v>
      </c>
      <c r="F53" t="s">
        <v>778</v>
      </c>
      <c r="G53" t="s">
        <v>604</v>
      </c>
      <c r="H53" t="s">
        <v>779</v>
      </c>
      <c r="I53" t="s">
        <v>380</v>
      </c>
      <c r="J53" t="s">
        <v>1664</v>
      </c>
    </row>
    <row r="54" spans="1:10">
      <c r="A54">
        <v>53</v>
      </c>
      <c r="B54" t="s">
        <v>585</v>
      </c>
      <c r="C54" t="s">
        <v>43</v>
      </c>
      <c r="D54" t="s">
        <v>780</v>
      </c>
      <c r="E54" t="s">
        <v>781</v>
      </c>
      <c r="F54" t="s">
        <v>782</v>
      </c>
      <c r="G54" t="s">
        <v>783</v>
      </c>
      <c r="H54" t="s">
        <v>380</v>
      </c>
      <c r="I54" t="s">
        <v>663</v>
      </c>
      <c r="J54" t="s">
        <v>1664</v>
      </c>
    </row>
    <row r="55" spans="1:10">
      <c r="A55">
        <v>54</v>
      </c>
      <c r="B55" t="s">
        <v>585</v>
      </c>
      <c r="C55" t="s">
        <v>43</v>
      </c>
      <c r="D55" t="s">
        <v>784</v>
      </c>
      <c r="E55" t="s">
        <v>785</v>
      </c>
      <c r="F55" t="s">
        <v>786</v>
      </c>
      <c r="G55" t="s">
        <v>783</v>
      </c>
      <c r="H55" t="s">
        <v>380</v>
      </c>
      <c r="I55" t="s">
        <v>380</v>
      </c>
      <c r="J55" t="s">
        <v>1664</v>
      </c>
    </row>
    <row r="56" spans="1:10">
      <c r="A56">
        <v>55</v>
      </c>
      <c r="B56" t="s">
        <v>585</v>
      </c>
      <c r="C56" t="s">
        <v>43</v>
      </c>
      <c r="D56" t="s">
        <v>787</v>
      </c>
      <c r="E56" t="s">
        <v>788</v>
      </c>
      <c r="F56" t="s">
        <v>789</v>
      </c>
      <c r="G56" t="s">
        <v>670</v>
      </c>
      <c r="H56" t="s">
        <v>380</v>
      </c>
      <c r="I56" t="s">
        <v>380</v>
      </c>
      <c r="J56" t="s">
        <v>1664</v>
      </c>
    </row>
    <row r="57" spans="1:10">
      <c r="A57">
        <v>56</v>
      </c>
      <c r="B57" t="s">
        <v>585</v>
      </c>
      <c r="C57" t="s">
        <v>43</v>
      </c>
      <c r="D57" t="s">
        <v>790</v>
      </c>
      <c r="E57" t="s">
        <v>791</v>
      </c>
      <c r="F57" t="s">
        <v>792</v>
      </c>
      <c r="G57" t="s">
        <v>670</v>
      </c>
      <c r="H57" t="s">
        <v>380</v>
      </c>
      <c r="I57" t="s">
        <v>380</v>
      </c>
      <c r="J57" t="s">
        <v>1664</v>
      </c>
    </row>
    <row r="58" spans="1:10">
      <c r="A58">
        <v>57</v>
      </c>
      <c r="B58" t="s">
        <v>585</v>
      </c>
      <c r="C58" t="s">
        <v>43</v>
      </c>
      <c r="D58" t="s">
        <v>793</v>
      </c>
      <c r="E58" t="s">
        <v>794</v>
      </c>
      <c r="F58" t="s">
        <v>795</v>
      </c>
      <c r="G58" t="s">
        <v>670</v>
      </c>
      <c r="H58" t="s">
        <v>380</v>
      </c>
      <c r="I58" t="s">
        <v>380</v>
      </c>
      <c r="J58" t="s">
        <v>1664</v>
      </c>
    </row>
    <row r="59" spans="1:10">
      <c r="A59">
        <v>58</v>
      </c>
      <c r="B59" t="s">
        <v>585</v>
      </c>
      <c r="C59" t="s">
        <v>43</v>
      </c>
      <c r="D59" t="s">
        <v>796</v>
      </c>
      <c r="E59" t="s">
        <v>797</v>
      </c>
      <c r="F59" t="s">
        <v>798</v>
      </c>
      <c r="G59" t="s">
        <v>616</v>
      </c>
      <c r="H59" t="s">
        <v>799</v>
      </c>
      <c r="I59" t="s">
        <v>380</v>
      </c>
      <c r="J59" t="s">
        <v>1664</v>
      </c>
    </row>
    <row r="60" spans="1:10">
      <c r="A60">
        <v>59</v>
      </c>
      <c r="B60" t="s">
        <v>585</v>
      </c>
      <c r="C60" t="s">
        <v>43</v>
      </c>
      <c r="D60" t="s">
        <v>800</v>
      </c>
      <c r="E60" t="s">
        <v>801</v>
      </c>
      <c r="F60" t="s">
        <v>802</v>
      </c>
      <c r="G60" t="s">
        <v>803</v>
      </c>
      <c r="H60" t="s">
        <v>380</v>
      </c>
      <c r="I60" t="s">
        <v>804</v>
      </c>
      <c r="J60" t="s">
        <v>1664</v>
      </c>
    </row>
    <row r="61" spans="1:10">
      <c r="A61">
        <v>60</v>
      </c>
      <c r="B61" t="s">
        <v>585</v>
      </c>
      <c r="C61" t="s">
        <v>43</v>
      </c>
      <c r="D61" t="s">
        <v>805</v>
      </c>
      <c r="E61" t="s">
        <v>806</v>
      </c>
      <c r="F61" t="s">
        <v>807</v>
      </c>
      <c r="G61" t="s">
        <v>808</v>
      </c>
      <c r="H61" t="s">
        <v>380</v>
      </c>
      <c r="I61" t="s">
        <v>809</v>
      </c>
      <c r="J61" t="s">
        <v>1664</v>
      </c>
    </row>
    <row r="62" spans="1:10">
      <c r="A62">
        <v>61</v>
      </c>
      <c r="B62" t="s">
        <v>585</v>
      </c>
      <c r="C62" t="s">
        <v>43</v>
      </c>
      <c r="D62" t="s">
        <v>810</v>
      </c>
      <c r="E62" t="s">
        <v>811</v>
      </c>
      <c r="F62" t="s">
        <v>812</v>
      </c>
      <c r="G62" t="s">
        <v>808</v>
      </c>
      <c r="H62" t="s">
        <v>813</v>
      </c>
      <c r="I62" t="s">
        <v>814</v>
      </c>
      <c r="J62" t="s">
        <v>1664</v>
      </c>
    </row>
    <row r="63" spans="1:10">
      <c r="A63">
        <v>62</v>
      </c>
      <c r="B63" t="s">
        <v>585</v>
      </c>
      <c r="C63" t="s">
        <v>43</v>
      </c>
      <c r="D63" t="s">
        <v>815</v>
      </c>
      <c r="E63" t="s">
        <v>816</v>
      </c>
      <c r="F63" t="s">
        <v>817</v>
      </c>
      <c r="G63" t="s">
        <v>616</v>
      </c>
      <c r="H63" t="s">
        <v>818</v>
      </c>
      <c r="I63" t="s">
        <v>380</v>
      </c>
      <c r="J63" t="s">
        <v>1664</v>
      </c>
    </row>
    <row r="64" spans="1:10">
      <c r="A64">
        <v>63</v>
      </c>
      <c r="B64" t="s">
        <v>585</v>
      </c>
      <c r="C64" t="s">
        <v>43</v>
      </c>
      <c r="D64" t="s">
        <v>819</v>
      </c>
      <c r="E64" t="s">
        <v>820</v>
      </c>
      <c r="F64" t="s">
        <v>821</v>
      </c>
      <c r="G64" t="s">
        <v>808</v>
      </c>
      <c r="H64" t="s">
        <v>822</v>
      </c>
      <c r="I64" t="s">
        <v>823</v>
      </c>
      <c r="J64" t="s">
        <v>1664</v>
      </c>
    </row>
    <row r="65" spans="1:10">
      <c r="A65">
        <v>64</v>
      </c>
      <c r="B65" t="s">
        <v>585</v>
      </c>
      <c r="C65" t="s">
        <v>43</v>
      </c>
      <c r="D65" t="s">
        <v>824</v>
      </c>
      <c r="E65" t="s">
        <v>825</v>
      </c>
      <c r="F65" t="s">
        <v>826</v>
      </c>
      <c r="G65" t="s">
        <v>604</v>
      </c>
      <c r="H65" t="s">
        <v>380</v>
      </c>
      <c r="I65" t="s">
        <v>827</v>
      </c>
      <c r="J65" t="s">
        <v>1664</v>
      </c>
    </row>
    <row r="66" spans="1:10">
      <c r="A66">
        <v>65</v>
      </c>
      <c r="B66" t="s">
        <v>585</v>
      </c>
      <c r="C66" t="s">
        <v>43</v>
      </c>
      <c r="D66" t="s">
        <v>828</v>
      </c>
      <c r="E66" t="s">
        <v>829</v>
      </c>
      <c r="F66" t="s">
        <v>830</v>
      </c>
      <c r="G66" t="s">
        <v>616</v>
      </c>
      <c r="H66" t="s">
        <v>380</v>
      </c>
      <c r="I66" t="s">
        <v>831</v>
      </c>
      <c r="J66" t="s">
        <v>1664</v>
      </c>
    </row>
    <row r="67" spans="1:10">
      <c r="A67">
        <v>66</v>
      </c>
      <c r="B67" t="s">
        <v>585</v>
      </c>
      <c r="C67" t="s">
        <v>43</v>
      </c>
      <c r="D67" t="s">
        <v>832</v>
      </c>
      <c r="E67" t="s">
        <v>833</v>
      </c>
      <c r="F67" t="s">
        <v>834</v>
      </c>
      <c r="G67" t="s">
        <v>808</v>
      </c>
      <c r="H67" t="s">
        <v>835</v>
      </c>
      <c r="I67" t="s">
        <v>380</v>
      </c>
      <c r="J67" t="s">
        <v>1664</v>
      </c>
    </row>
    <row r="68" spans="1:10">
      <c r="A68">
        <v>67</v>
      </c>
      <c r="B68" t="s">
        <v>585</v>
      </c>
      <c r="C68" t="s">
        <v>43</v>
      </c>
      <c r="D68" t="s">
        <v>836</v>
      </c>
      <c r="E68" t="s">
        <v>837</v>
      </c>
      <c r="F68" t="s">
        <v>838</v>
      </c>
      <c r="G68" t="s">
        <v>808</v>
      </c>
      <c r="H68" t="s">
        <v>839</v>
      </c>
      <c r="I68" t="s">
        <v>840</v>
      </c>
      <c r="J68" t="s">
        <v>1664</v>
      </c>
    </row>
    <row r="69" spans="1:10">
      <c r="A69">
        <v>68</v>
      </c>
      <c r="B69" t="s">
        <v>585</v>
      </c>
      <c r="C69" t="s">
        <v>43</v>
      </c>
      <c r="D69" t="s">
        <v>841</v>
      </c>
      <c r="E69" t="s">
        <v>842</v>
      </c>
      <c r="F69" t="s">
        <v>843</v>
      </c>
      <c r="G69" t="s">
        <v>616</v>
      </c>
      <c r="H69" t="s">
        <v>844</v>
      </c>
      <c r="I69" t="s">
        <v>380</v>
      </c>
      <c r="J69" t="s">
        <v>1664</v>
      </c>
    </row>
    <row r="70" spans="1:10">
      <c r="A70">
        <v>69</v>
      </c>
      <c r="B70" t="s">
        <v>585</v>
      </c>
      <c r="C70" t="s">
        <v>43</v>
      </c>
      <c r="D70" t="s">
        <v>845</v>
      </c>
      <c r="E70" t="s">
        <v>846</v>
      </c>
      <c r="F70" t="s">
        <v>847</v>
      </c>
      <c r="G70" t="s">
        <v>808</v>
      </c>
      <c r="H70" t="s">
        <v>848</v>
      </c>
      <c r="I70" t="s">
        <v>849</v>
      </c>
      <c r="J70" t="s">
        <v>1664</v>
      </c>
    </row>
    <row r="71" spans="1:10">
      <c r="A71">
        <v>70</v>
      </c>
      <c r="B71" t="s">
        <v>585</v>
      </c>
      <c r="C71" t="s">
        <v>43</v>
      </c>
      <c r="D71" t="s">
        <v>850</v>
      </c>
      <c r="E71" t="s">
        <v>851</v>
      </c>
      <c r="F71" t="s">
        <v>852</v>
      </c>
      <c r="G71" t="s">
        <v>616</v>
      </c>
      <c r="H71" t="s">
        <v>853</v>
      </c>
      <c r="I71" t="s">
        <v>854</v>
      </c>
      <c r="J71" t="s">
        <v>1664</v>
      </c>
    </row>
    <row r="72" spans="1:10">
      <c r="A72">
        <v>71</v>
      </c>
      <c r="B72" t="s">
        <v>585</v>
      </c>
      <c r="C72" t="s">
        <v>43</v>
      </c>
      <c r="D72" t="s">
        <v>855</v>
      </c>
      <c r="E72" t="s">
        <v>856</v>
      </c>
      <c r="F72" t="s">
        <v>857</v>
      </c>
      <c r="G72" t="s">
        <v>808</v>
      </c>
      <c r="H72" t="s">
        <v>858</v>
      </c>
      <c r="I72" t="s">
        <v>380</v>
      </c>
      <c r="J72" t="s">
        <v>1664</v>
      </c>
    </row>
    <row r="73" spans="1:10">
      <c r="A73">
        <v>72</v>
      </c>
      <c r="B73" t="s">
        <v>585</v>
      </c>
      <c r="C73" t="s">
        <v>43</v>
      </c>
      <c r="D73" t="s">
        <v>859</v>
      </c>
      <c r="E73" t="s">
        <v>860</v>
      </c>
      <c r="F73" t="s">
        <v>728</v>
      </c>
      <c r="G73" t="s">
        <v>616</v>
      </c>
      <c r="H73" t="s">
        <v>380</v>
      </c>
      <c r="I73" t="s">
        <v>380</v>
      </c>
      <c r="J73" t="s">
        <v>1664</v>
      </c>
    </row>
    <row r="74" spans="1:10">
      <c r="A74">
        <v>73</v>
      </c>
      <c r="B74" t="s">
        <v>585</v>
      </c>
      <c r="C74" t="s">
        <v>43</v>
      </c>
      <c r="D74" t="s">
        <v>861</v>
      </c>
      <c r="E74" t="s">
        <v>862</v>
      </c>
      <c r="F74" t="s">
        <v>863</v>
      </c>
      <c r="G74" t="s">
        <v>616</v>
      </c>
      <c r="H74" t="s">
        <v>864</v>
      </c>
      <c r="I74" t="s">
        <v>865</v>
      </c>
      <c r="J74" t="s">
        <v>1664</v>
      </c>
    </row>
    <row r="75" spans="1:10">
      <c r="A75">
        <v>74</v>
      </c>
      <c r="B75" t="s">
        <v>585</v>
      </c>
      <c r="C75" t="s">
        <v>43</v>
      </c>
      <c r="D75" t="s">
        <v>866</v>
      </c>
      <c r="E75" t="s">
        <v>867</v>
      </c>
      <c r="F75" t="s">
        <v>868</v>
      </c>
      <c r="G75" t="s">
        <v>604</v>
      </c>
      <c r="H75" t="s">
        <v>869</v>
      </c>
      <c r="I75" t="s">
        <v>380</v>
      </c>
      <c r="J75" t="s">
        <v>1664</v>
      </c>
    </row>
    <row r="76" spans="1:10">
      <c r="A76">
        <v>75</v>
      </c>
      <c r="B76" t="s">
        <v>585</v>
      </c>
      <c r="C76" t="s">
        <v>43</v>
      </c>
      <c r="D76" t="s">
        <v>870</v>
      </c>
      <c r="E76" t="s">
        <v>871</v>
      </c>
      <c r="F76" t="s">
        <v>872</v>
      </c>
      <c r="G76" t="s">
        <v>616</v>
      </c>
      <c r="H76" t="s">
        <v>873</v>
      </c>
      <c r="I76" t="s">
        <v>380</v>
      </c>
      <c r="J76" t="s">
        <v>1664</v>
      </c>
    </row>
    <row r="77" spans="1:10">
      <c r="A77">
        <v>76</v>
      </c>
      <c r="B77" t="s">
        <v>585</v>
      </c>
      <c r="C77" t="s">
        <v>43</v>
      </c>
      <c r="D77" t="s">
        <v>874</v>
      </c>
      <c r="E77" t="s">
        <v>875</v>
      </c>
      <c r="F77" t="s">
        <v>876</v>
      </c>
      <c r="G77" t="s">
        <v>808</v>
      </c>
      <c r="H77" t="s">
        <v>877</v>
      </c>
      <c r="I77" t="s">
        <v>823</v>
      </c>
      <c r="J77" t="s">
        <v>1664</v>
      </c>
    </row>
    <row r="78" spans="1:10">
      <c r="A78">
        <v>77</v>
      </c>
      <c r="B78" t="s">
        <v>585</v>
      </c>
      <c r="C78" t="s">
        <v>43</v>
      </c>
      <c r="D78" t="s">
        <v>878</v>
      </c>
      <c r="E78" t="s">
        <v>879</v>
      </c>
      <c r="F78" t="s">
        <v>880</v>
      </c>
      <c r="G78" t="s">
        <v>808</v>
      </c>
      <c r="H78" t="s">
        <v>881</v>
      </c>
      <c r="I78" t="s">
        <v>882</v>
      </c>
      <c r="J78" t="s">
        <v>1664</v>
      </c>
    </row>
    <row r="79" spans="1:10">
      <c r="A79">
        <v>78</v>
      </c>
      <c r="B79" t="s">
        <v>585</v>
      </c>
      <c r="C79" t="s">
        <v>43</v>
      </c>
      <c r="D79" t="s">
        <v>883</v>
      </c>
      <c r="E79" t="s">
        <v>884</v>
      </c>
      <c r="F79" t="s">
        <v>885</v>
      </c>
      <c r="G79" t="s">
        <v>803</v>
      </c>
      <c r="H79" t="s">
        <v>886</v>
      </c>
      <c r="I79" t="s">
        <v>887</v>
      </c>
      <c r="J79" t="s">
        <v>1664</v>
      </c>
    </row>
    <row r="80" spans="1:10">
      <c r="A80">
        <v>79</v>
      </c>
      <c r="B80" t="s">
        <v>585</v>
      </c>
      <c r="C80" t="s">
        <v>43</v>
      </c>
      <c r="D80" t="s">
        <v>888</v>
      </c>
      <c r="E80" t="s">
        <v>889</v>
      </c>
      <c r="F80" t="s">
        <v>890</v>
      </c>
      <c r="G80" t="s">
        <v>808</v>
      </c>
      <c r="H80" t="s">
        <v>835</v>
      </c>
      <c r="I80" t="s">
        <v>891</v>
      </c>
      <c r="J80" t="s">
        <v>1664</v>
      </c>
    </row>
    <row r="81" spans="1:10">
      <c r="A81">
        <v>80</v>
      </c>
      <c r="B81" t="s">
        <v>585</v>
      </c>
      <c r="C81" t="s">
        <v>43</v>
      </c>
      <c r="D81" t="s">
        <v>892</v>
      </c>
      <c r="E81" t="s">
        <v>893</v>
      </c>
      <c r="F81" t="s">
        <v>894</v>
      </c>
      <c r="G81" t="s">
        <v>808</v>
      </c>
      <c r="H81" t="s">
        <v>895</v>
      </c>
      <c r="I81" t="s">
        <v>896</v>
      </c>
      <c r="J81" t="s">
        <v>1664</v>
      </c>
    </row>
    <row r="82" spans="1:10">
      <c r="A82">
        <v>81</v>
      </c>
      <c r="B82" t="s">
        <v>585</v>
      </c>
      <c r="C82" t="s">
        <v>43</v>
      </c>
      <c r="D82" t="s">
        <v>897</v>
      </c>
      <c r="E82" t="s">
        <v>898</v>
      </c>
      <c r="F82" t="s">
        <v>899</v>
      </c>
      <c r="G82" t="s">
        <v>670</v>
      </c>
      <c r="H82" t="s">
        <v>380</v>
      </c>
      <c r="I82" t="s">
        <v>900</v>
      </c>
      <c r="J82" t="s">
        <v>1664</v>
      </c>
    </row>
    <row r="83" spans="1:10">
      <c r="A83">
        <v>82</v>
      </c>
      <c r="B83" t="s">
        <v>585</v>
      </c>
      <c r="C83" t="s">
        <v>43</v>
      </c>
      <c r="D83" t="s">
        <v>901</v>
      </c>
      <c r="E83" t="s">
        <v>902</v>
      </c>
      <c r="F83" t="s">
        <v>903</v>
      </c>
      <c r="G83" t="s">
        <v>808</v>
      </c>
      <c r="H83" t="s">
        <v>904</v>
      </c>
      <c r="I83" t="s">
        <v>905</v>
      </c>
      <c r="J83" t="s">
        <v>1664</v>
      </c>
    </row>
    <row r="84" spans="1:10">
      <c r="A84">
        <v>83</v>
      </c>
      <c r="B84" t="s">
        <v>585</v>
      </c>
      <c r="C84" t="s">
        <v>43</v>
      </c>
      <c r="D84" t="s">
        <v>906</v>
      </c>
      <c r="E84" t="s">
        <v>907</v>
      </c>
      <c r="F84" t="s">
        <v>908</v>
      </c>
      <c r="G84" t="s">
        <v>808</v>
      </c>
      <c r="H84" t="s">
        <v>909</v>
      </c>
      <c r="I84" t="s">
        <v>380</v>
      </c>
      <c r="J84" t="s">
        <v>1664</v>
      </c>
    </row>
    <row r="85" spans="1:10">
      <c r="A85">
        <v>84</v>
      </c>
      <c r="B85" t="s">
        <v>585</v>
      </c>
      <c r="C85" t="s">
        <v>43</v>
      </c>
      <c r="D85" t="s">
        <v>910</v>
      </c>
      <c r="E85" t="s">
        <v>911</v>
      </c>
      <c r="F85" t="s">
        <v>912</v>
      </c>
      <c r="G85" t="s">
        <v>616</v>
      </c>
      <c r="H85" t="s">
        <v>913</v>
      </c>
      <c r="I85" t="s">
        <v>914</v>
      </c>
      <c r="J85" t="s">
        <v>1664</v>
      </c>
    </row>
    <row r="86" spans="1:10">
      <c r="A86">
        <v>85</v>
      </c>
      <c r="B86" t="s">
        <v>585</v>
      </c>
      <c r="C86" t="s">
        <v>43</v>
      </c>
      <c r="D86" t="s">
        <v>915</v>
      </c>
      <c r="E86" t="s">
        <v>911</v>
      </c>
      <c r="F86" t="s">
        <v>916</v>
      </c>
      <c r="G86" t="s">
        <v>616</v>
      </c>
      <c r="H86" t="s">
        <v>913</v>
      </c>
      <c r="I86" t="s">
        <v>917</v>
      </c>
      <c r="J86" t="s">
        <v>1664</v>
      </c>
    </row>
    <row r="87" spans="1:10">
      <c r="A87">
        <v>86</v>
      </c>
      <c r="B87" t="s">
        <v>585</v>
      </c>
      <c r="C87" t="s">
        <v>43</v>
      </c>
      <c r="D87" t="s">
        <v>918</v>
      </c>
      <c r="E87" t="s">
        <v>919</v>
      </c>
      <c r="F87" t="s">
        <v>920</v>
      </c>
      <c r="G87" t="s">
        <v>670</v>
      </c>
      <c r="H87" t="s">
        <v>380</v>
      </c>
      <c r="I87" t="s">
        <v>921</v>
      </c>
      <c r="J87" t="s">
        <v>1664</v>
      </c>
    </row>
    <row r="88" spans="1:10">
      <c r="A88">
        <v>87</v>
      </c>
      <c r="B88" t="s">
        <v>585</v>
      </c>
      <c r="C88" t="s">
        <v>43</v>
      </c>
      <c r="D88" t="s">
        <v>922</v>
      </c>
      <c r="E88" t="s">
        <v>923</v>
      </c>
      <c r="F88" t="s">
        <v>924</v>
      </c>
      <c r="G88" t="s">
        <v>808</v>
      </c>
      <c r="H88" t="s">
        <v>925</v>
      </c>
      <c r="I88" t="s">
        <v>926</v>
      </c>
      <c r="J88" t="s">
        <v>1664</v>
      </c>
    </row>
    <row r="89" spans="1:10">
      <c r="A89">
        <v>88</v>
      </c>
      <c r="B89" t="s">
        <v>585</v>
      </c>
      <c r="C89" t="s">
        <v>43</v>
      </c>
      <c r="D89" t="s">
        <v>927</v>
      </c>
      <c r="E89" t="s">
        <v>928</v>
      </c>
      <c r="F89" t="s">
        <v>929</v>
      </c>
      <c r="G89" t="s">
        <v>604</v>
      </c>
      <c r="H89" t="s">
        <v>380</v>
      </c>
      <c r="I89" t="s">
        <v>380</v>
      </c>
      <c r="J89" t="s">
        <v>1664</v>
      </c>
    </row>
    <row r="90" spans="1:10">
      <c r="A90">
        <v>89</v>
      </c>
      <c r="B90" t="s">
        <v>585</v>
      </c>
      <c r="C90" t="s">
        <v>43</v>
      </c>
      <c r="D90" t="s">
        <v>930</v>
      </c>
      <c r="E90" t="s">
        <v>931</v>
      </c>
      <c r="F90" t="s">
        <v>932</v>
      </c>
      <c r="G90" t="s">
        <v>808</v>
      </c>
      <c r="H90" t="s">
        <v>933</v>
      </c>
      <c r="I90" t="s">
        <v>823</v>
      </c>
      <c r="J90" t="s">
        <v>1664</v>
      </c>
    </row>
    <row r="91" spans="1:10">
      <c r="A91">
        <v>90</v>
      </c>
      <c r="B91" t="s">
        <v>585</v>
      </c>
      <c r="C91" t="s">
        <v>43</v>
      </c>
      <c r="D91" t="s">
        <v>934</v>
      </c>
      <c r="E91" t="s">
        <v>935</v>
      </c>
      <c r="F91" t="s">
        <v>936</v>
      </c>
      <c r="G91" t="s">
        <v>808</v>
      </c>
      <c r="H91" t="s">
        <v>937</v>
      </c>
      <c r="I91" t="s">
        <v>938</v>
      </c>
      <c r="J91" t="s">
        <v>1664</v>
      </c>
    </row>
    <row r="92" spans="1:10">
      <c r="A92">
        <v>91</v>
      </c>
      <c r="B92" t="s">
        <v>585</v>
      </c>
      <c r="C92" t="s">
        <v>43</v>
      </c>
      <c r="D92" t="s">
        <v>939</v>
      </c>
      <c r="E92" t="s">
        <v>940</v>
      </c>
      <c r="F92" t="s">
        <v>941</v>
      </c>
      <c r="G92" t="s">
        <v>803</v>
      </c>
      <c r="H92" t="s">
        <v>380</v>
      </c>
      <c r="I92" t="s">
        <v>380</v>
      </c>
      <c r="J92" t="s">
        <v>1664</v>
      </c>
    </row>
    <row r="93" spans="1:10">
      <c r="A93">
        <v>92</v>
      </c>
      <c r="B93" t="s">
        <v>585</v>
      </c>
      <c r="C93" t="s">
        <v>43</v>
      </c>
      <c r="D93" t="s">
        <v>942</v>
      </c>
      <c r="E93" t="s">
        <v>943</v>
      </c>
      <c r="F93" t="s">
        <v>944</v>
      </c>
      <c r="G93" t="s">
        <v>616</v>
      </c>
      <c r="H93" t="s">
        <v>380</v>
      </c>
      <c r="I93" t="s">
        <v>945</v>
      </c>
      <c r="J93" t="s">
        <v>1664</v>
      </c>
    </row>
    <row r="94" spans="1:10">
      <c r="A94">
        <v>93</v>
      </c>
      <c r="B94" t="s">
        <v>585</v>
      </c>
      <c r="C94" t="s">
        <v>43</v>
      </c>
      <c r="D94" t="s">
        <v>946</v>
      </c>
      <c r="E94" t="s">
        <v>947</v>
      </c>
      <c r="F94" t="s">
        <v>948</v>
      </c>
      <c r="G94" t="s">
        <v>616</v>
      </c>
      <c r="H94" t="s">
        <v>380</v>
      </c>
      <c r="I94" t="s">
        <v>945</v>
      </c>
      <c r="J94" t="s">
        <v>1664</v>
      </c>
    </row>
    <row r="95" spans="1:10">
      <c r="A95">
        <v>94</v>
      </c>
      <c r="B95" t="s">
        <v>585</v>
      </c>
      <c r="C95" t="s">
        <v>43</v>
      </c>
      <c r="D95" t="s">
        <v>949</v>
      </c>
      <c r="E95" t="s">
        <v>950</v>
      </c>
      <c r="F95" t="s">
        <v>951</v>
      </c>
      <c r="G95" t="s">
        <v>808</v>
      </c>
      <c r="H95" t="s">
        <v>952</v>
      </c>
      <c r="I95" t="s">
        <v>823</v>
      </c>
      <c r="J95" t="s">
        <v>1664</v>
      </c>
    </row>
    <row r="96" spans="1:10">
      <c r="A96">
        <v>95</v>
      </c>
      <c r="B96" t="s">
        <v>585</v>
      </c>
      <c r="C96" t="s">
        <v>43</v>
      </c>
      <c r="D96" t="s">
        <v>953</v>
      </c>
      <c r="E96" t="s">
        <v>954</v>
      </c>
      <c r="F96" t="s">
        <v>955</v>
      </c>
      <c r="G96" t="s">
        <v>670</v>
      </c>
      <c r="H96" t="s">
        <v>380</v>
      </c>
      <c r="I96" t="s">
        <v>956</v>
      </c>
      <c r="J96" t="s">
        <v>1664</v>
      </c>
    </row>
    <row r="97" spans="1:10">
      <c r="A97">
        <v>96</v>
      </c>
      <c r="B97" t="s">
        <v>585</v>
      </c>
      <c r="C97" t="s">
        <v>43</v>
      </c>
      <c r="D97" t="s">
        <v>957</v>
      </c>
      <c r="E97" t="s">
        <v>958</v>
      </c>
      <c r="F97" t="s">
        <v>959</v>
      </c>
      <c r="G97" t="s">
        <v>604</v>
      </c>
      <c r="H97" t="s">
        <v>380</v>
      </c>
      <c r="I97" t="s">
        <v>960</v>
      </c>
      <c r="J97" t="s">
        <v>1664</v>
      </c>
    </row>
    <row r="98" spans="1:10">
      <c r="A98">
        <v>97</v>
      </c>
      <c r="B98" t="s">
        <v>585</v>
      </c>
      <c r="C98" t="s">
        <v>43</v>
      </c>
      <c r="D98" t="s">
        <v>961</v>
      </c>
      <c r="E98" t="s">
        <v>958</v>
      </c>
      <c r="F98" t="s">
        <v>962</v>
      </c>
      <c r="G98" t="s">
        <v>604</v>
      </c>
      <c r="H98" t="s">
        <v>380</v>
      </c>
      <c r="I98" t="s">
        <v>963</v>
      </c>
      <c r="J98" t="s">
        <v>1664</v>
      </c>
    </row>
    <row r="99" spans="1:10">
      <c r="A99">
        <v>98</v>
      </c>
      <c r="B99" t="s">
        <v>585</v>
      </c>
      <c r="C99" t="s">
        <v>43</v>
      </c>
      <c r="D99" t="s">
        <v>964</v>
      </c>
      <c r="E99" t="s">
        <v>965</v>
      </c>
      <c r="F99" t="s">
        <v>966</v>
      </c>
      <c r="G99" t="s">
        <v>604</v>
      </c>
      <c r="H99" t="s">
        <v>380</v>
      </c>
      <c r="I99" t="s">
        <v>967</v>
      </c>
      <c r="J99" t="s">
        <v>1664</v>
      </c>
    </row>
    <row r="100" spans="1:10">
      <c r="A100">
        <v>99</v>
      </c>
      <c r="B100" t="s">
        <v>585</v>
      </c>
      <c r="C100" t="s">
        <v>43</v>
      </c>
      <c r="D100" t="s">
        <v>968</v>
      </c>
      <c r="E100" t="s">
        <v>969</v>
      </c>
      <c r="F100" t="s">
        <v>970</v>
      </c>
      <c r="G100" t="s">
        <v>604</v>
      </c>
      <c r="H100" t="s">
        <v>380</v>
      </c>
      <c r="I100" t="s">
        <v>971</v>
      </c>
      <c r="J100" t="s">
        <v>1664</v>
      </c>
    </row>
    <row r="101" spans="1:10">
      <c r="A101">
        <v>100</v>
      </c>
      <c r="B101" t="s">
        <v>585</v>
      </c>
      <c r="C101" t="s">
        <v>43</v>
      </c>
      <c r="D101" t="s">
        <v>972</v>
      </c>
      <c r="E101" t="s">
        <v>973</v>
      </c>
      <c r="F101" t="s">
        <v>974</v>
      </c>
      <c r="G101" t="s">
        <v>604</v>
      </c>
      <c r="H101" t="s">
        <v>380</v>
      </c>
      <c r="I101" t="s">
        <v>975</v>
      </c>
      <c r="J101" t="s">
        <v>1664</v>
      </c>
    </row>
    <row r="102" spans="1:10">
      <c r="A102">
        <v>101</v>
      </c>
      <c r="B102" t="s">
        <v>585</v>
      </c>
      <c r="C102" t="s">
        <v>43</v>
      </c>
      <c r="D102" t="s">
        <v>976</v>
      </c>
      <c r="E102" t="s">
        <v>977</v>
      </c>
      <c r="F102" t="s">
        <v>978</v>
      </c>
      <c r="G102" t="s">
        <v>604</v>
      </c>
      <c r="H102" t="s">
        <v>380</v>
      </c>
      <c r="I102" t="s">
        <v>979</v>
      </c>
      <c r="J102" t="s">
        <v>1664</v>
      </c>
    </row>
    <row r="103" spans="1:10">
      <c r="A103">
        <v>102</v>
      </c>
      <c r="B103" t="s">
        <v>585</v>
      </c>
      <c r="C103" t="s">
        <v>43</v>
      </c>
      <c r="D103" t="s">
        <v>980</v>
      </c>
      <c r="E103" t="s">
        <v>981</v>
      </c>
      <c r="F103" t="s">
        <v>982</v>
      </c>
      <c r="G103" t="s">
        <v>808</v>
      </c>
      <c r="H103" t="s">
        <v>380</v>
      </c>
      <c r="I103" t="s">
        <v>380</v>
      </c>
      <c r="J103" t="s">
        <v>1664</v>
      </c>
    </row>
    <row r="104" spans="1:10">
      <c r="A104">
        <v>103</v>
      </c>
      <c r="B104" t="s">
        <v>585</v>
      </c>
      <c r="C104" t="s">
        <v>43</v>
      </c>
      <c r="D104" t="s">
        <v>983</v>
      </c>
      <c r="E104" t="s">
        <v>984</v>
      </c>
      <c r="F104" t="s">
        <v>985</v>
      </c>
      <c r="G104" t="s">
        <v>650</v>
      </c>
      <c r="H104" t="s">
        <v>986</v>
      </c>
      <c r="I104" t="s">
        <v>987</v>
      </c>
      <c r="J104" t="s">
        <v>1664</v>
      </c>
    </row>
    <row r="105" spans="1:10">
      <c r="A105">
        <v>104</v>
      </c>
      <c r="B105" t="s">
        <v>585</v>
      </c>
      <c r="C105" t="s">
        <v>43</v>
      </c>
      <c r="D105" t="s">
        <v>988</v>
      </c>
      <c r="E105" t="s">
        <v>989</v>
      </c>
      <c r="F105" t="s">
        <v>990</v>
      </c>
      <c r="G105" t="s">
        <v>991</v>
      </c>
      <c r="H105" t="s">
        <v>380</v>
      </c>
      <c r="I105" t="s">
        <v>992</v>
      </c>
      <c r="J105" t="s">
        <v>1664</v>
      </c>
    </row>
    <row r="106" spans="1:10">
      <c r="A106">
        <v>105</v>
      </c>
      <c r="B106" t="s">
        <v>585</v>
      </c>
      <c r="C106" t="s">
        <v>43</v>
      </c>
      <c r="D106" t="s">
        <v>993</v>
      </c>
      <c r="E106" t="s">
        <v>994</v>
      </c>
      <c r="F106" t="s">
        <v>995</v>
      </c>
      <c r="G106" t="s">
        <v>674</v>
      </c>
      <c r="H106" t="s">
        <v>380</v>
      </c>
      <c r="I106" t="s">
        <v>996</v>
      </c>
      <c r="J106" t="s">
        <v>1664</v>
      </c>
    </row>
    <row r="107" spans="1:10">
      <c r="A107">
        <v>106</v>
      </c>
      <c r="B107" t="s">
        <v>585</v>
      </c>
      <c r="C107" t="s">
        <v>43</v>
      </c>
      <c r="D107" t="s">
        <v>997</v>
      </c>
      <c r="E107" t="s">
        <v>998</v>
      </c>
      <c r="F107" t="s">
        <v>999</v>
      </c>
      <c r="G107" t="s">
        <v>674</v>
      </c>
      <c r="H107" t="s">
        <v>380</v>
      </c>
      <c r="I107" t="s">
        <v>1000</v>
      </c>
      <c r="J107" t="s">
        <v>1664</v>
      </c>
    </row>
    <row r="108" spans="1:10">
      <c r="A108">
        <v>107</v>
      </c>
      <c r="B108" t="s">
        <v>585</v>
      </c>
      <c r="C108" t="s">
        <v>43</v>
      </c>
      <c r="D108" t="s">
        <v>1001</v>
      </c>
      <c r="E108" t="s">
        <v>1002</v>
      </c>
      <c r="F108" t="s">
        <v>1003</v>
      </c>
      <c r="G108" t="s">
        <v>674</v>
      </c>
      <c r="H108" t="s">
        <v>380</v>
      </c>
      <c r="I108" t="s">
        <v>1004</v>
      </c>
      <c r="J108" t="s">
        <v>1664</v>
      </c>
    </row>
    <row r="109" spans="1:10">
      <c r="A109">
        <v>108</v>
      </c>
      <c r="B109" t="s">
        <v>585</v>
      </c>
      <c r="C109" t="s">
        <v>43</v>
      </c>
      <c r="D109" t="s">
        <v>1005</v>
      </c>
      <c r="E109" t="s">
        <v>1006</v>
      </c>
      <c r="F109" t="s">
        <v>1007</v>
      </c>
      <c r="G109" t="s">
        <v>1008</v>
      </c>
      <c r="H109" t="s">
        <v>779</v>
      </c>
      <c r="I109" t="s">
        <v>380</v>
      </c>
      <c r="J109" t="s">
        <v>1664</v>
      </c>
    </row>
    <row r="110" spans="1:10">
      <c r="A110">
        <v>109</v>
      </c>
      <c r="B110" t="s">
        <v>585</v>
      </c>
      <c r="C110" t="s">
        <v>43</v>
      </c>
      <c r="D110" t="s">
        <v>1009</v>
      </c>
      <c r="E110" t="s">
        <v>1010</v>
      </c>
      <c r="F110" t="s">
        <v>1011</v>
      </c>
      <c r="G110" t="s">
        <v>616</v>
      </c>
      <c r="H110" t="s">
        <v>380</v>
      </c>
      <c r="I110" t="s">
        <v>380</v>
      </c>
      <c r="J110" t="s">
        <v>1664</v>
      </c>
    </row>
    <row r="111" spans="1:10">
      <c r="A111">
        <v>110</v>
      </c>
      <c r="B111" t="s">
        <v>585</v>
      </c>
      <c r="C111" t="s">
        <v>43</v>
      </c>
      <c r="D111" t="s">
        <v>1012</v>
      </c>
      <c r="E111" t="s">
        <v>1013</v>
      </c>
      <c r="F111" t="s">
        <v>1014</v>
      </c>
      <c r="G111" t="s">
        <v>616</v>
      </c>
      <c r="H111" t="s">
        <v>707</v>
      </c>
      <c r="I111" t="s">
        <v>380</v>
      </c>
      <c r="J111" t="s">
        <v>1664</v>
      </c>
    </row>
    <row r="112" spans="1:10">
      <c r="A112">
        <v>111</v>
      </c>
      <c r="B112" t="s">
        <v>585</v>
      </c>
      <c r="C112" t="s">
        <v>43</v>
      </c>
      <c r="D112" t="s">
        <v>1015</v>
      </c>
      <c r="E112" t="s">
        <v>1016</v>
      </c>
      <c r="F112" t="s">
        <v>1017</v>
      </c>
      <c r="G112" t="s">
        <v>589</v>
      </c>
      <c r="H112" t="s">
        <v>1018</v>
      </c>
      <c r="I112" t="s">
        <v>380</v>
      </c>
      <c r="J112" t="s">
        <v>1664</v>
      </c>
    </row>
    <row r="113" spans="1:10">
      <c r="A113">
        <v>112</v>
      </c>
      <c r="B113" t="s">
        <v>585</v>
      </c>
      <c r="C113" t="s">
        <v>43</v>
      </c>
      <c r="D113" t="s">
        <v>1019</v>
      </c>
      <c r="E113" t="s">
        <v>1020</v>
      </c>
      <c r="F113" t="s">
        <v>1021</v>
      </c>
      <c r="G113" t="s">
        <v>616</v>
      </c>
      <c r="H113" t="s">
        <v>1022</v>
      </c>
      <c r="I113" t="s">
        <v>380</v>
      </c>
      <c r="J113" t="s">
        <v>1664</v>
      </c>
    </row>
    <row r="114" spans="1:10">
      <c r="A114">
        <v>113</v>
      </c>
      <c r="B114" t="s">
        <v>585</v>
      </c>
      <c r="C114" t="s">
        <v>43</v>
      </c>
      <c r="D114" t="s">
        <v>1023</v>
      </c>
      <c r="E114" t="s">
        <v>1024</v>
      </c>
      <c r="F114" t="s">
        <v>1025</v>
      </c>
      <c r="G114" t="s">
        <v>650</v>
      </c>
      <c r="H114" t="s">
        <v>380</v>
      </c>
      <c r="I114" t="s">
        <v>1026</v>
      </c>
      <c r="J114" t="s">
        <v>1664</v>
      </c>
    </row>
    <row r="115" spans="1:10">
      <c r="A115">
        <v>114</v>
      </c>
      <c r="B115" t="s">
        <v>585</v>
      </c>
      <c r="C115" t="s">
        <v>43</v>
      </c>
      <c r="D115" t="s">
        <v>1027</v>
      </c>
      <c r="E115" t="s">
        <v>1028</v>
      </c>
      <c r="F115" t="s">
        <v>1029</v>
      </c>
      <c r="G115" t="s">
        <v>808</v>
      </c>
      <c r="H115" t="s">
        <v>380</v>
      </c>
      <c r="I115" t="s">
        <v>1030</v>
      </c>
      <c r="J115" t="s">
        <v>1664</v>
      </c>
    </row>
    <row r="116" spans="1:10">
      <c r="A116">
        <v>115</v>
      </c>
      <c r="B116" t="s">
        <v>585</v>
      </c>
      <c r="C116" t="s">
        <v>43</v>
      </c>
      <c r="D116" t="s">
        <v>1031</v>
      </c>
      <c r="E116" t="s">
        <v>1032</v>
      </c>
      <c r="F116" t="s">
        <v>1033</v>
      </c>
      <c r="G116" t="s">
        <v>616</v>
      </c>
      <c r="H116" t="s">
        <v>1034</v>
      </c>
      <c r="I116" t="s">
        <v>1035</v>
      </c>
      <c r="J116" t="s">
        <v>1664</v>
      </c>
    </row>
    <row r="117" spans="1:10">
      <c r="A117">
        <v>116</v>
      </c>
      <c r="B117" t="s">
        <v>585</v>
      </c>
      <c r="C117" t="s">
        <v>43</v>
      </c>
      <c r="D117" t="s">
        <v>1036</v>
      </c>
      <c r="E117" t="s">
        <v>1037</v>
      </c>
      <c r="F117" t="s">
        <v>1038</v>
      </c>
      <c r="G117" t="s">
        <v>808</v>
      </c>
      <c r="H117" t="s">
        <v>1039</v>
      </c>
      <c r="I117" t="s">
        <v>840</v>
      </c>
      <c r="J117" t="s">
        <v>1664</v>
      </c>
    </row>
    <row r="118" spans="1:10">
      <c r="A118">
        <v>117</v>
      </c>
      <c r="B118" t="s">
        <v>585</v>
      </c>
      <c r="C118" t="s">
        <v>43</v>
      </c>
      <c r="D118" t="s">
        <v>1040</v>
      </c>
      <c r="E118" t="s">
        <v>1041</v>
      </c>
      <c r="F118" t="s">
        <v>1042</v>
      </c>
      <c r="G118" t="s">
        <v>808</v>
      </c>
      <c r="H118" t="s">
        <v>1043</v>
      </c>
      <c r="I118" t="s">
        <v>840</v>
      </c>
      <c r="J118" t="s">
        <v>1664</v>
      </c>
    </row>
    <row r="119" spans="1:10">
      <c r="A119">
        <v>118</v>
      </c>
      <c r="B119" t="s">
        <v>585</v>
      </c>
      <c r="C119" t="s">
        <v>43</v>
      </c>
      <c r="D119" t="s">
        <v>1044</v>
      </c>
      <c r="E119" t="s">
        <v>1045</v>
      </c>
      <c r="F119" t="s">
        <v>1046</v>
      </c>
      <c r="G119" t="s">
        <v>808</v>
      </c>
      <c r="H119" t="s">
        <v>1047</v>
      </c>
      <c r="I119" t="s">
        <v>380</v>
      </c>
      <c r="J119" t="s">
        <v>1664</v>
      </c>
    </row>
    <row r="120" spans="1:10">
      <c r="A120">
        <v>119</v>
      </c>
      <c r="B120" t="s">
        <v>585</v>
      </c>
      <c r="C120" t="s">
        <v>43</v>
      </c>
      <c r="D120" t="s">
        <v>1048</v>
      </c>
      <c r="E120" t="s">
        <v>1049</v>
      </c>
      <c r="F120" t="s">
        <v>1050</v>
      </c>
      <c r="G120" t="s">
        <v>616</v>
      </c>
      <c r="H120" t="s">
        <v>1051</v>
      </c>
      <c r="I120" t="s">
        <v>380</v>
      </c>
      <c r="J120" t="s">
        <v>1664</v>
      </c>
    </row>
    <row r="121" spans="1:10">
      <c r="A121">
        <v>120</v>
      </c>
      <c r="B121" t="s">
        <v>585</v>
      </c>
      <c r="C121" t="s">
        <v>43</v>
      </c>
      <c r="D121" t="s">
        <v>1052</v>
      </c>
      <c r="E121" t="s">
        <v>1053</v>
      </c>
      <c r="F121" t="s">
        <v>1054</v>
      </c>
      <c r="G121" t="s">
        <v>616</v>
      </c>
      <c r="H121" t="s">
        <v>707</v>
      </c>
      <c r="I121" t="s">
        <v>380</v>
      </c>
      <c r="J121" t="s">
        <v>1664</v>
      </c>
    </row>
    <row r="122" spans="1:10">
      <c r="A122">
        <v>121</v>
      </c>
      <c r="B122" t="s">
        <v>585</v>
      </c>
      <c r="C122" t="s">
        <v>43</v>
      </c>
      <c r="D122" t="s">
        <v>1055</v>
      </c>
      <c r="E122" t="s">
        <v>1056</v>
      </c>
      <c r="F122" t="s">
        <v>1057</v>
      </c>
      <c r="G122" t="s">
        <v>616</v>
      </c>
      <c r="H122" t="s">
        <v>380</v>
      </c>
      <c r="I122" t="s">
        <v>380</v>
      </c>
      <c r="J122" t="s">
        <v>1664</v>
      </c>
    </row>
    <row r="123" spans="1:10">
      <c r="A123">
        <v>122</v>
      </c>
      <c r="B123" t="s">
        <v>585</v>
      </c>
      <c r="C123" t="s">
        <v>43</v>
      </c>
      <c r="D123" t="s">
        <v>1058</v>
      </c>
      <c r="E123" t="s">
        <v>1059</v>
      </c>
      <c r="F123" t="s">
        <v>1060</v>
      </c>
      <c r="G123" t="s">
        <v>743</v>
      </c>
      <c r="H123" t="s">
        <v>1061</v>
      </c>
      <c r="I123" t="s">
        <v>380</v>
      </c>
      <c r="J123" t="s">
        <v>1664</v>
      </c>
    </row>
    <row r="124" spans="1:10">
      <c r="A124">
        <v>123</v>
      </c>
      <c r="B124" t="s">
        <v>585</v>
      </c>
      <c r="C124" t="s">
        <v>43</v>
      </c>
      <c r="D124" t="s">
        <v>1062</v>
      </c>
      <c r="E124" t="s">
        <v>1063</v>
      </c>
      <c r="F124" t="s">
        <v>1064</v>
      </c>
      <c r="G124" t="s">
        <v>650</v>
      </c>
      <c r="H124" t="s">
        <v>380</v>
      </c>
      <c r="I124" t="s">
        <v>663</v>
      </c>
      <c r="J124" t="s">
        <v>1664</v>
      </c>
    </row>
    <row r="125" spans="1:10">
      <c r="A125">
        <v>124</v>
      </c>
      <c r="B125" t="s">
        <v>585</v>
      </c>
      <c r="C125" t="s">
        <v>43</v>
      </c>
      <c r="D125" t="s">
        <v>1065</v>
      </c>
      <c r="E125" t="s">
        <v>1066</v>
      </c>
      <c r="F125" t="s">
        <v>1067</v>
      </c>
      <c r="G125" t="s">
        <v>808</v>
      </c>
      <c r="H125" t="s">
        <v>380</v>
      </c>
      <c r="I125" t="s">
        <v>380</v>
      </c>
      <c r="J125" t="s">
        <v>1664</v>
      </c>
    </row>
    <row r="126" spans="1:10">
      <c r="A126">
        <v>125</v>
      </c>
      <c r="B126" t="s">
        <v>585</v>
      </c>
      <c r="C126" t="s">
        <v>43</v>
      </c>
      <c r="D126" t="s">
        <v>1068</v>
      </c>
      <c r="E126" t="s">
        <v>1069</v>
      </c>
      <c r="F126" t="s">
        <v>1070</v>
      </c>
      <c r="G126" t="s">
        <v>616</v>
      </c>
      <c r="H126" t="s">
        <v>1071</v>
      </c>
      <c r="I126" t="s">
        <v>380</v>
      </c>
      <c r="J126" t="s">
        <v>1664</v>
      </c>
    </row>
    <row r="127" spans="1:10">
      <c r="A127">
        <v>126</v>
      </c>
      <c r="B127" t="s">
        <v>585</v>
      </c>
      <c r="C127" t="s">
        <v>43</v>
      </c>
      <c r="D127" t="s">
        <v>1072</v>
      </c>
      <c r="E127" t="s">
        <v>1073</v>
      </c>
      <c r="F127" t="s">
        <v>1074</v>
      </c>
      <c r="G127" t="s">
        <v>616</v>
      </c>
      <c r="H127" t="s">
        <v>1075</v>
      </c>
      <c r="I127" t="s">
        <v>380</v>
      </c>
      <c r="J127" t="s">
        <v>1664</v>
      </c>
    </row>
    <row r="128" spans="1:10">
      <c r="A128">
        <v>127</v>
      </c>
      <c r="B128" t="s">
        <v>585</v>
      </c>
      <c r="C128" t="s">
        <v>43</v>
      </c>
      <c r="D128" t="s">
        <v>1076</v>
      </c>
      <c r="E128" t="s">
        <v>1077</v>
      </c>
      <c r="F128" t="s">
        <v>1078</v>
      </c>
      <c r="G128" t="s">
        <v>616</v>
      </c>
      <c r="H128" t="s">
        <v>1079</v>
      </c>
      <c r="I128" t="s">
        <v>1080</v>
      </c>
      <c r="J128" t="s">
        <v>1664</v>
      </c>
    </row>
    <row r="129" spans="1:10">
      <c r="A129">
        <v>128</v>
      </c>
      <c r="B129" t="s">
        <v>585</v>
      </c>
      <c r="C129" t="s">
        <v>43</v>
      </c>
      <c r="D129" t="s">
        <v>1081</v>
      </c>
      <c r="E129" t="s">
        <v>1082</v>
      </c>
      <c r="F129" t="s">
        <v>1083</v>
      </c>
      <c r="G129" t="s">
        <v>604</v>
      </c>
      <c r="H129" t="s">
        <v>707</v>
      </c>
      <c r="I129" t="s">
        <v>380</v>
      </c>
      <c r="J129" t="s">
        <v>1664</v>
      </c>
    </row>
    <row r="130" spans="1:10">
      <c r="A130">
        <v>129</v>
      </c>
      <c r="B130" t="s">
        <v>585</v>
      </c>
      <c r="C130" t="s">
        <v>43</v>
      </c>
      <c r="D130" t="s">
        <v>1084</v>
      </c>
      <c r="E130" t="s">
        <v>1085</v>
      </c>
      <c r="F130" t="s">
        <v>1086</v>
      </c>
      <c r="G130" t="s">
        <v>616</v>
      </c>
      <c r="H130" t="s">
        <v>707</v>
      </c>
      <c r="I130" t="s">
        <v>380</v>
      </c>
      <c r="J130" t="s">
        <v>1664</v>
      </c>
    </row>
    <row r="131" spans="1:10">
      <c r="A131">
        <v>130</v>
      </c>
      <c r="B131" t="s">
        <v>585</v>
      </c>
      <c r="C131" t="s">
        <v>43</v>
      </c>
      <c r="D131" t="s">
        <v>1087</v>
      </c>
      <c r="E131" t="s">
        <v>1088</v>
      </c>
      <c r="F131" t="s">
        <v>1089</v>
      </c>
      <c r="G131" t="s">
        <v>616</v>
      </c>
      <c r="H131" t="s">
        <v>1090</v>
      </c>
      <c r="I131" t="s">
        <v>380</v>
      </c>
      <c r="J131" t="s">
        <v>1664</v>
      </c>
    </row>
    <row r="132" spans="1:10">
      <c r="A132">
        <v>131</v>
      </c>
      <c r="B132" t="s">
        <v>585</v>
      </c>
      <c r="C132" t="s">
        <v>43</v>
      </c>
      <c r="D132" t="s">
        <v>1091</v>
      </c>
      <c r="E132" t="s">
        <v>1092</v>
      </c>
      <c r="F132" t="s">
        <v>1093</v>
      </c>
      <c r="G132" t="s">
        <v>604</v>
      </c>
      <c r="H132" t="s">
        <v>380</v>
      </c>
      <c r="I132" t="s">
        <v>380</v>
      </c>
      <c r="J132" t="s">
        <v>1664</v>
      </c>
    </row>
    <row r="133" spans="1:10">
      <c r="A133">
        <v>132</v>
      </c>
      <c r="B133" t="s">
        <v>585</v>
      </c>
      <c r="C133" t="s">
        <v>43</v>
      </c>
      <c r="D133" t="s">
        <v>1094</v>
      </c>
      <c r="E133" t="s">
        <v>1095</v>
      </c>
      <c r="F133" t="s">
        <v>1096</v>
      </c>
      <c r="G133" t="s">
        <v>616</v>
      </c>
      <c r="H133" t="s">
        <v>707</v>
      </c>
      <c r="I133" t="s">
        <v>380</v>
      </c>
      <c r="J133" t="s">
        <v>1664</v>
      </c>
    </row>
    <row r="134" spans="1:10">
      <c r="A134">
        <v>133</v>
      </c>
      <c r="B134" t="s">
        <v>585</v>
      </c>
      <c r="C134" t="s">
        <v>43</v>
      </c>
      <c r="D134" t="s">
        <v>1097</v>
      </c>
      <c r="E134" t="s">
        <v>1098</v>
      </c>
      <c r="F134" t="s">
        <v>1099</v>
      </c>
      <c r="G134" t="s">
        <v>604</v>
      </c>
      <c r="H134" t="s">
        <v>1100</v>
      </c>
      <c r="I134" t="s">
        <v>380</v>
      </c>
      <c r="J134" t="s">
        <v>1664</v>
      </c>
    </row>
    <row r="135" spans="1:10">
      <c r="A135">
        <v>134</v>
      </c>
      <c r="B135" t="s">
        <v>585</v>
      </c>
      <c r="C135" t="s">
        <v>43</v>
      </c>
      <c r="D135" t="s">
        <v>1101</v>
      </c>
      <c r="E135" t="s">
        <v>1102</v>
      </c>
      <c r="F135" t="s">
        <v>1103</v>
      </c>
      <c r="G135" t="s">
        <v>604</v>
      </c>
      <c r="H135" t="s">
        <v>1104</v>
      </c>
      <c r="I135" t="s">
        <v>380</v>
      </c>
      <c r="J135" t="s">
        <v>1664</v>
      </c>
    </row>
    <row r="136" spans="1:10">
      <c r="A136">
        <v>135</v>
      </c>
      <c r="B136" t="s">
        <v>585</v>
      </c>
      <c r="C136" t="s">
        <v>43</v>
      </c>
      <c r="D136" t="s">
        <v>1105</v>
      </c>
      <c r="E136" t="s">
        <v>1106</v>
      </c>
      <c r="F136" t="s">
        <v>1103</v>
      </c>
      <c r="G136" t="s">
        <v>1107</v>
      </c>
      <c r="H136" t="s">
        <v>380</v>
      </c>
      <c r="I136" t="s">
        <v>380</v>
      </c>
      <c r="J136" t="s">
        <v>1664</v>
      </c>
    </row>
    <row r="137" spans="1:10">
      <c r="A137">
        <v>136</v>
      </c>
      <c r="B137" t="s">
        <v>585</v>
      </c>
      <c r="C137" t="s">
        <v>43</v>
      </c>
      <c r="D137" t="s">
        <v>1108</v>
      </c>
      <c r="E137" t="s">
        <v>1109</v>
      </c>
      <c r="F137" t="s">
        <v>1110</v>
      </c>
      <c r="G137" t="s">
        <v>1111</v>
      </c>
      <c r="H137" t="s">
        <v>1112</v>
      </c>
      <c r="I137" t="s">
        <v>849</v>
      </c>
      <c r="J137" t="s">
        <v>1664</v>
      </c>
    </row>
    <row r="138" spans="1:10">
      <c r="A138">
        <v>137</v>
      </c>
      <c r="B138" t="s">
        <v>585</v>
      </c>
      <c r="C138" t="s">
        <v>43</v>
      </c>
      <c r="D138" t="s">
        <v>1113</v>
      </c>
      <c r="E138" t="s">
        <v>1114</v>
      </c>
      <c r="F138" t="s">
        <v>1115</v>
      </c>
      <c r="G138" t="s">
        <v>1116</v>
      </c>
      <c r="H138" t="s">
        <v>380</v>
      </c>
      <c r="I138" t="s">
        <v>380</v>
      </c>
      <c r="J138" t="s">
        <v>1664</v>
      </c>
    </row>
    <row r="139" spans="1:10">
      <c r="A139">
        <v>138</v>
      </c>
      <c r="B139" t="s">
        <v>585</v>
      </c>
      <c r="C139" t="s">
        <v>43</v>
      </c>
      <c r="D139" t="s">
        <v>1117</v>
      </c>
      <c r="E139" t="s">
        <v>1118</v>
      </c>
      <c r="F139" t="s">
        <v>1119</v>
      </c>
      <c r="G139" t="s">
        <v>616</v>
      </c>
      <c r="H139" t="s">
        <v>1120</v>
      </c>
      <c r="I139" t="s">
        <v>1121</v>
      </c>
      <c r="J139" t="s">
        <v>1664</v>
      </c>
    </row>
    <row r="140" spans="1:10">
      <c r="A140">
        <v>139</v>
      </c>
      <c r="B140" t="s">
        <v>585</v>
      </c>
      <c r="C140" t="s">
        <v>43</v>
      </c>
      <c r="D140" t="s">
        <v>1122</v>
      </c>
      <c r="E140" t="s">
        <v>1123</v>
      </c>
      <c r="F140" t="s">
        <v>1124</v>
      </c>
      <c r="G140" t="s">
        <v>616</v>
      </c>
      <c r="H140" t="s">
        <v>707</v>
      </c>
      <c r="I140" t="s">
        <v>380</v>
      </c>
      <c r="J140" t="s">
        <v>1664</v>
      </c>
    </row>
    <row r="141" spans="1:10">
      <c r="A141">
        <v>140</v>
      </c>
      <c r="B141" t="s">
        <v>585</v>
      </c>
      <c r="C141" t="s">
        <v>43</v>
      </c>
      <c r="D141" t="s">
        <v>1125</v>
      </c>
      <c r="E141" t="s">
        <v>1126</v>
      </c>
      <c r="F141" t="s">
        <v>1127</v>
      </c>
      <c r="G141" t="s">
        <v>616</v>
      </c>
      <c r="H141" t="s">
        <v>380</v>
      </c>
      <c r="I141" t="s">
        <v>380</v>
      </c>
      <c r="J141" t="s">
        <v>1664</v>
      </c>
    </row>
    <row r="142" spans="1:10">
      <c r="A142">
        <v>141</v>
      </c>
      <c r="B142" t="s">
        <v>585</v>
      </c>
      <c r="C142" t="s">
        <v>43</v>
      </c>
      <c r="D142" t="s">
        <v>1128</v>
      </c>
      <c r="E142" t="s">
        <v>1129</v>
      </c>
      <c r="F142" t="s">
        <v>1130</v>
      </c>
      <c r="G142" t="s">
        <v>604</v>
      </c>
      <c r="H142" t="s">
        <v>707</v>
      </c>
      <c r="I142" t="s">
        <v>380</v>
      </c>
      <c r="J142" t="s">
        <v>1664</v>
      </c>
    </row>
    <row r="143" spans="1:10">
      <c r="A143">
        <v>142</v>
      </c>
      <c r="B143" t="s">
        <v>585</v>
      </c>
      <c r="C143" t="s">
        <v>43</v>
      </c>
      <c r="D143" t="s">
        <v>1131</v>
      </c>
      <c r="E143" t="s">
        <v>1132</v>
      </c>
      <c r="F143" t="s">
        <v>1133</v>
      </c>
      <c r="G143" t="s">
        <v>616</v>
      </c>
      <c r="H143" t="s">
        <v>1134</v>
      </c>
      <c r="I143" t="s">
        <v>380</v>
      </c>
      <c r="J143" t="s">
        <v>1664</v>
      </c>
    </row>
    <row r="144" spans="1:10">
      <c r="A144">
        <v>143</v>
      </c>
      <c r="B144" t="s">
        <v>585</v>
      </c>
      <c r="C144" t="s">
        <v>43</v>
      </c>
      <c r="D144" t="s">
        <v>1135</v>
      </c>
      <c r="E144" t="s">
        <v>1136</v>
      </c>
      <c r="F144" t="s">
        <v>1137</v>
      </c>
      <c r="G144" t="s">
        <v>616</v>
      </c>
      <c r="H144" t="s">
        <v>380</v>
      </c>
      <c r="I144" t="s">
        <v>739</v>
      </c>
      <c r="J144" t="s">
        <v>1664</v>
      </c>
    </row>
    <row r="145" spans="1:10">
      <c r="A145">
        <v>144</v>
      </c>
      <c r="B145" t="s">
        <v>585</v>
      </c>
      <c r="C145" t="s">
        <v>43</v>
      </c>
      <c r="D145" t="s">
        <v>1138</v>
      </c>
      <c r="E145" t="s">
        <v>1136</v>
      </c>
      <c r="F145" t="s">
        <v>1139</v>
      </c>
      <c r="G145" t="s">
        <v>616</v>
      </c>
      <c r="H145" t="s">
        <v>1140</v>
      </c>
      <c r="I145" t="s">
        <v>380</v>
      </c>
      <c r="J145" t="s">
        <v>1664</v>
      </c>
    </row>
    <row r="146" spans="1:10">
      <c r="A146">
        <v>145</v>
      </c>
      <c r="B146" t="s">
        <v>585</v>
      </c>
      <c r="C146" t="s">
        <v>43</v>
      </c>
      <c r="D146" t="s">
        <v>1141</v>
      </c>
      <c r="E146" t="s">
        <v>1142</v>
      </c>
      <c r="F146" t="s">
        <v>1143</v>
      </c>
      <c r="G146" t="s">
        <v>1144</v>
      </c>
      <c r="H146" t="s">
        <v>1145</v>
      </c>
      <c r="I146" t="s">
        <v>380</v>
      </c>
      <c r="J146" t="s">
        <v>1664</v>
      </c>
    </row>
    <row r="147" spans="1:10">
      <c r="A147">
        <v>146</v>
      </c>
      <c r="B147" t="s">
        <v>585</v>
      </c>
      <c r="C147" t="s">
        <v>43</v>
      </c>
      <c r="D147" t="s">
        <v>1146</v>
      </c>
      <c r="E147" t="s">
        <v>1147</v>
      </c>
      <c r="F147" t="s">
        <v>1148</v>
      </c>
      <c r="G147" t="s">
        <v>808</v>
      </c>
      <c r="H147" t="s">
        <v>1149</v>
      </c>
      <c r="I147" t="s">
        <v>380</v>
      </c>
      <c r="J147" t="s">
        <v>1664</v>
      </c>
    </row>
    <row r="148" spans="1:10">
      <c r="A148">
        <v>147</v>
      </c>
      <c r="B148" t="s">
        <v>585</v>
      </c>
      <c r="C148" t="s">
        <v>43</v>
      </c>
      <c r="D148" t="s">
        <v>1150</v>
      </c>
      <c r="E148" t="s">
        <v>1151</v>
      </c>
      <c r="F148" t="s">
        <v>1152</v>
      </c>
      <c r="G148" t="s">
        <v>604</v>
      </c>
      <c r="H148" t="s">
        <v>1153</v>
      </c>
      <c r="I148" t="s">
        <v>380</v>
      </c>
      <c r="J148" t="s">
        <v>1664</v>
      </c>
    </row>
    <row r="149" spans="1:10">
      <c r="A149">
        <v>148</v>
      </c>
      <c r="B149" t="s">
        <v>585</v>
      </c>
      <c r="C149" t="s">
        <v>43</v>
      </c>
      <c r="D149" t="s">
        <v>1154</v>
      </c>
      <c r="E149" t="s">
        <v>1155</v>
      </c>
      <c r="F149" t="s">
        <v>1156</v>
      </c>
      <c r="G149" t="s">
        <v>616</v>
      </c>
      <c r="H149" t="s">
        <v>1157</v>
      </c>
      <c r="I149" t="s">
        <v>380</v>
      </c>
      <c r="J149" t="s">
        <v>1664</v>
      </c>
    </row>
    <row r="150" spans="1:10">
      <c r="A150">
        <v>149</v>
      </c>
      <c r="B150" t="s">
        <v>585</v>
      </c>
      <c r="C150" t="s">
        <v>43</v>
      </c>
      <c r="D150" t="s">
        <v>1158</v>
      </c>
      <c r="E150" t="s">
        <v>1159</v>
      </c>
      <c r="F150" t="s">
        <v>1160</v>
      </c>
      <c r="G150" t="s">
        <v>616</v>
      </c>
      <c r="H150" t="s">
        <v>1161</v>
      </c>
      <c r="I150" t="s">
        <v>380</v>
      </c>
      <c r="J150" t="s">
        <v>1664</v>
      </c>
    </row>
    <row r="151" spans="1:10">
      <c r="A151">
        <v>150</v>
      </c>
      <c r="B151" t="s">
        <v>585</v>
      </c>
      <c r="C151" t="s">
        <v>43</v>
      </c>
      <c r="D151" t="s">
        <v>1162</v>
      </c>
      <c r="E151" t="s">
        <v>1163</v>
      </c>
      <c r="F151" t="s">
        <v>1164</v>
      </c>
      <c r="G151" t="s">
        <v>616</v>
      </c>
      <c r="H151" t="s">
        <v>1165</v>
      </c>
      <c r="I151" t="s">
        <v>380</v>
      </c>
      <c r="J151" t="s">
        <v>1664</v>
      </c>
    </row>
    <row r="152" spans="1:10">
      <c r="A152">
        <v>151</v>
      </c>
      <c r="B152" t="s">
        <v>585</v>
      </c>
      <c r="C152" t="s">
        <v>43</v>
      </c>
      <c r="D152" t="s">
        <v>1166</v>
      </c>
      <c r="E152" t="s">
        <v>1167</v>
      </c>
      <c r="F152" t="s">
        <v>1168</v>
      </c>
      <c r="G152" t="s">
        <v>604</v>
      </c>
      <c r="H152" t="s">
        <v>1169</v>
      </c>
      <c r="I152" t="s">
        <v>1170</v>
      </c>
      <c r="J152" t="s">
        <v>1664</v>
      </c>
    </row>
    <row r="153" spans="1:10">
      <c r="A153">
        <v>152</v>
      </c>
      <c r="B153" t="s">
        <v>585</v>
      </c>
      <c r="C153" t="s">
        <v>43</v>
      </c>
      <c r="D153" t="s">
        <v>1171</v>
      </c>
      <c r="E153" t="s">
        <v>1172</v>
      </c>
      <c r="F153" t="s">
        <v>1173</v>
      </c>
      <c r="G153" t="s">
        <v>616</v>
      </c>
      <c r="H153" t="s">
        <v>1174</v>
      </c>
      <c r="I153" t="s">
        <v>380</v>
      </c>
      <c r="J153" t="s">
        <v>1664</v>
      </c>
    </row>
    <row r="154" spans="1:10">
      <c r="A154">
        <v>153</v>
      </c>
      <c r="B154" t="s">
        <v>585</v>
      </c>
      <c r="C154" t="s">
        <v>43</v>
      </c>
      <c r="D154" t="s">
        <v>1175</v>
      </c>
      <c r="E154" t="s">
        <v>1176</v>
      </c>
      <c r="F154" t="s">
        <v>1177</v>
      </c>
      <c r="G154" t="s">
        <v>1178</v>
      </c>
      <c r="H154" t="s">
        <v>1179</v>
      </c>
      <c r="I154" t="s">
        <v>380</v>
      </c>
      <c r="J154" t="s">
        <v>1664</v>
      </c>
    </row>
    <row r="155" spans="1:10">
      <c r="A155">
        <v>154</v>
      </c>
      <c r="B155" t="s">
        <v>585</v>
      </c>
      <c r="C155" t="s">
        <v>43</v>
      </c>
      <c r="D155" t="s">
        <v>1180</v>
      </c>
      <c r="E155" t="s">
        <v>1176</v>
      </c>
      <c r="F155" t="s">
        <v>1177</v>
      </c>
      <c r="G155" t="s">
        <v>650</v>
      </c>
      <c r="H155" t="s">
        <v>707</v>
      </c>
      <c r="I155" t="s">
        <v>380</v>
      </c>
      <c r="J155" t="s">
        <v>1664</v>
      </c>
    </row>
    <row r="156" spans="1:10">
      <c r="A156">
        <v>155</v>
      </c>
      <c r="B156" t="s">
        <v>585</v>
      </c>
      <c r="C156" t="s">
        <v>43</v>
      </c>
      <c r="D156" t="s">
        <v>1181</v>
      </c>
      <c r="E156" t="s">
        <v>1182</v>
      </c>
      <c r="F156" t="s">
        <v>1183</v>
      </c>
      <c r="G156" t="s">
        <v>616</v>
      </c>
      <c r="H156" t="s">
        <v>1184</v>
      </c>
      <c r="I156" t="s">
        <v>380</v>
      </c>
      <c r="J156" t="s">
        <v>1664</v>
      </c>
    </row>
    <row r="157" spans="1:10">
      <c r="A157">
        <v>156</v>
      </c>
      <c r="B157" t="s">
        <v>585</v>
      </c>
      <c r="C157" t="s">
        <v>43</v>
      </c>
      <c r="D157" t="s">
        <v>1185</v>
      </c>
      <c r="E157" t="s">
        <v>1186</v>
      </c>
      <c r="F157" t="s">
        <v>1187</v>
      </c>
      <c r="G157" t="s">
        <v>616</v>
      </c>
      <c r="H157" t="s">
        <v>1188</v>
      </c>
      <c r="I157" t="s">
        <v>1189</v>
      </c>
      <c r="J157" t="s">
        <v>1664</v>
      </c>
    </row>
    <row r="158" spans="1:10">
      <c r="A158">
        <v>157</v>
      </c>
      <c r="B158" t="s">
        <v>585</v>
      </c>
      <c r="C158" t="s">
        <v>43</v>
      </c>
      <c r="D158" t="s">
        <v>1190</v>
      </c>
      <c r="E158" t="s">
        <v>1191</v>
      </c>
      <c r="F158" t="s">
        <v>1192</v>
      </c>
      <c r="G158" t="s">
        <v>604</v>
      </c>
      <c r="H158" t="s">
        <v>707</v>
      </c>
      <c r="I158" t="s">
        <v>380</v>
      </c>
      <c r="J158" t="s">
        <v>1664</v>
      </c>
    </row>
    <row r="159" spans="1:10">
      <c r="A159">
        <v>158</v>
      </c>
      <c r="B159" t="s">
        <v>585</v>
      </c>
      <c r="C159" t="s">
        <v>43</v>
      </c>
      <c r="D159" t="s">
        <v>1193</v>
      </c>
      <c r="E159" t="s">
        <v>1194</v>
      </c>
      <c r="F159" t="s">
        <v>1195</v>
      </c>
      <c r="G159" t="s">
        <v>783</v>
      </c>
      <c r="H159" t="s">
        <v>1196</v>
      </c>
      <c r="I159" t="s">
        <v>380</v>
      </c>
      <c r="J159" t="s">
        <v>1664</v>
      </c>
    </row>
    <row r="160" spans="1:10">
      <c r="A160">
        <v>159</v>
      </c>
      <c r="B160" t="s">
        <v>585</v>
      </c>
      <c r="C160" t="s">
        <v>43</v>
      </c>
      <c r="D160" t="s">
        <v>1197</v>
      </c>
      <c r="E160" t="s">
        <v>1198</v>
      </c>
      <c r="F160" t="s">
        <v>1199</v>
      </c>
      <c r="G160" t="s">
        <v>1200</v>
      </c>
      <c r="H160" t="s">
        <v>380</v>
      </c>
      <c r="I160" t="s">
        <v>1201</v>
      </c>
      <c r="J160" t="s">
        <v>1664</v>
      </c>
    </row>
    <row r="161" spans="1:10">
      <c r="A161">
        <v>160</v>
      </c>
      <c r="B161" t="s">
        <v>585</v>
      </c>
      <c r="C161" t="s">
        <v>43</v>
      </c>
      <c r="D161" t="s">
        <v>1202</v>
      </c>
      <c r="E161" t="s">
        <v>1203</v>
      </c>
      <c r="F161" t="s">
        <v>1204</v>
      </c>
      <c r="G161" t="s">
        <v>650</v>
      </c>
      <c r="H161" t="s">
        <v>1205</v>
      </c>
      <c r="I161" t="s">
        <v>380</v>
      </c>
      <c r="J161" t="s">
        <v>1664</v>
      </c>
    </row>
    <row r="162" spans="1:10">
      <c r="A162">
        <v>161</v>
      </c>
      <c r="B162" t="s">
        <v>585</v>
      </c>
      <c r="C162" t="s">
        <v>43</v>
      </c>
      <c r="D162" t="s">
        <v>1206</v>
      </c>
      <c r="E162" t="s">
        <v>1207</v>
      </c>
      <c r="F162" t="s">
        <v>1208</v>
      </c>
      <c r="G162" t="s">
        <v>670</v>
      </c>
      <c r="H162" t="s">
        <v>380</v>
      </c>
      <c r="I162" t="s">
        <v>380</v>
      </c>
      <c r="J162" t="s">
        <v>1664</v>
      </c>
    </row>
    <row r="163" spans="1:10">
      <c r="A163">
        <v>162</v>
      </c>
      <c r="B163" t="s">
        <v>585</v>
      </c>
      <c r="C163" t="s">
        <v>43</v>
      </c>
      <c r="D163" t="s">
        <v>1209</v>
      </c>
      <c r="E163" t="s">
        <v>1210</v>
      </c>
      <c r="F163" t="s">
        <v>1211</v>
      </c>
      <c r="G163" t="s">
        <v>650</v>
      </c>
      <c r="H163" t="s">
        <v>1212</v>
      </c>
      <c r="I163" t="s">
        <v>1213</v>
      </c>
      <c r="J163" t="s">
        <v>1664</v>
      </c>
    </row>
    <row r="164" spans="1:10">
      <c r="A164">
        <v>163</v>
      </c>
      <c r="B164" t="s">
        <v>585</v>
      </c>
      <c r="C164" t="s">
        <v>43</v>
      </c>
      <c r="D164" t="s">
        <v>1214</v>
      </c>
      <c r="E164" t="s">
        <v>1215</v>
      </c>
      <c r="F164" t="s">
        <v>1216</v>
      </c>
      <c r="G164" t="s">
        <v>616</v>
      </c>
      <c r="H164" t="s">
        <v>1217</v>
      </c>
      <c r="I164" t="s">
        <v>380</v>
      </c>
      <c r="J164" t="s">
        <v>1664</v>
      </c>
    </row>
    <row r="165" spans="1:10">
      <c r="A165">
        <v>164</v>
      </c>
      <c r="B165" t="s">
        <v>585</v>
      </c>
      <c r="C165" t="s">
        <v>43</v>
      </c>
      <c r="D165" t="s">
        <v>1218</v>
      </c>
      <c r="E165" t="s">
        <v>1219</v>
      </c>
      <c r="F165" t="s">
        <v>1220</v>
      </c>
      <c r="G165" t="s">
        <v>616</v>
      </c>
      <c r="H165" t="s">
        <v>1221</v>
      </c>
      <c r="I165" t="s">
        <v>380</v>
      </c>
      <c r="J165" t="s">
        <v>1664</v>
      </c>
    </row>
    <row r="166" spans="1:10">
      <c r="A166">
        <v>165</v>
      </c>
      <c r="B166" t="s">
        <v>585</v>
      </c>
      <c r="C166" t="s">
        <v>43</v>
      </c>
      <c r="D166" t="s">
        <v>1222</v>
      </c>
      <c r="E166" t="s">
        <v>1223</v>
      </c>
      <c r="F166" t="s">
        <v>1224</v>
      </c>
      <c r="G166" t="s">
        <v>616</v>
      </c>
      <c r="H166" t="s">
        <v>1225</v>
      </c>
      <c r="I166" t="s">
        <v>380</v>
      </c>
      <c r="J166" t="s">
        <v>1664</v>
      </c>
    </row>
    <row r="167" spans="1:10">
      <c r="A167">
        <v>166</v>
      </c>
      <c r="B167" t="s">
        <v>585</v>
      </c>
      <c r="C167" t="s">
        <v>43</v>
      </c>
      <c r="D167" t="s">
        <v>1226</v>
      </c>
      <c r="E167" t="s">
        <v>1227</v>
      </c>
      <c r="F167" t="s">
        <v>1228</v>
      </c>
      <c r="G167" t="s">
        <v>616</v>
      </c>
      <c r="H167" t="s">
        <v>1229</v>
      </c>
      <c r="I167" t="s">
        <v>380</v>
      </c>
      <c r="J167" t="s">
        <v>1664</v>
      </c>
    </row>
    <row r="168" spans="1:10">
      <c r="A168">
        <v>167</v>
      </c>
      <c r="B168" t="s">
        <v>585</v>
      </c>
      <c r="C168" t="s">
        <v>43</v>
      </c>
      <c r="D168" t="s">
        <v>1230</v>
      </c>
      <c r="E168" t="s">
        <v>1231</v>
      </c>
      <c r="F168" t="s">
        <v>1232</v>
      </c>
      <c r="G168" t="s">
        <v>674</v>
      </c>
      <c r="H168" t="s">
        <v>380</v>
      </c>
      <c r="I168" t="s">
        <v>1233</v>
      </c>
      <c r="J168" t="s">
        <v>1664</v>
      </c>
    </row>
    <row r="169" spans="1:10">
      <c r="A169">
        <v>168</v>
      </c>
      <c r="B169" t="s">
        <v>585</v>
      </c>
      <c r="C169" t="s">
        <v>43</v>
      </c>
      <c r="D169" t="s">
        <v>1234</v>
      </c>
      <c r="E169" t="s">
        <v>1235</v>
      </c>
      <c r="F169" t="s">
        <v>1236</v>
      </c>
      <c r="G169" t="s">
        <v>1237</v>
      </c>
      <c r="H169" t="s">
        <v>380</v>
      </c>
      <c r="I169" t="s">
        <v>380</v>
      </c>
      <c r="J169" t="s">
        <v>1664</v>
      </c>
    </row>
    <row r="170" spans="1:10">
      <c r="A170">
        <v>169</v>
      </c>
      <c r="B170" t="s">
        <v>585</v>
      </c>
      <c r="C170" t="s">
        <v>43</v>
      </c>
      <c r="D170" t="s">
        <v>1238</v>
      </c>
      <c r="E170" t="s">
        <v>1239</v>
      </c>
      <c r="F170" t="s">
        <v>1240</v>
      </c>
      <c r="G170" t="s">
        <v>674</v>
      </c>
      <c r="H170" t="s">
        <v>380</v>
      </c>
      <c r="I170" t="s">
        <v>380</v>
      </c>
      <c r="J170" t="s">
        <v>1664</v>
      </c>
    </row>
    <row r="171" spans="1:10">
      <c r="A171">
        <v>170</v>
      </c>
      <c r="B171" t="s">
        <v>585</v>
      </c>
      <c r="C171" t="s">
        <v>43</v>
      </c>
      <c r="D171" t="s">
        <v>1241</v>
      </c>
      <c r="E171" t="s">
        <v>1242</v>
      </c>
      <c r="F171" t="s">
        <v>642</v>
      </c>
      <c r="G171" t="s">
        <v>674</v>
      </c>
      <c r="H171" t="s">
        <v>380</v>
      </c>
      <c r="I171" t="s">
        <v>380</v>
      </c>
      <c r="J171" t="s">
        <v>1664</v>
      </c>
    </row>
    <row r="172" spans="1:10">
      <c r="A172">
        <v>171</v>
      </c>
      <c r="B172" t="s">
        <v>585</v>
      </c>
      <c r="C172" t="s">
        <v>43</v>
      </c>
      <c r="D172" t="s">
        <v>1243</v>
      </c>
      <c r="E172" t="s">
        <v>1244</v>
      </c>
      <c r="F172" t="s">
        <v>1245</v>
      </c>
      <c r="G172" t="s">
        <v>650</v>
      </c>
      <c r="H172" t="s">
        <v>380</v>
      </c>
      <c r="I172" t="s">
        <v>380</v>
      </c>
      <c r="J172" t="s">
        <v>1664</v>
      </c>
    </row>
    <row r="173" spans="1:10">
      <c r="A173">
        <v>172</v>
      </c>
      <c r="B173" t="s">
        <v>585</v>
      </c>
      <c r="C173" t="s">
        <v>43</v>
      </c>
      <c r="D173" t="s">
        <v>1246</v>
      </c>
      <c r="E173" t="s">
        <v>1247</v>
      </c>
      <c r="F173" t="s">
        <v>1177</v>
      </c>
      <c r="G173" t="s">
        <v>1248</v>
      </c>
      <c r="H173" t="s">
        <v>1179</v>
      </c>
      <c r="I173" t="s">
        <v>380</v>
      </c>
      <c r="J173" t="s">
        <v>1664</v>
      </c>
    </row>
    <row r="174" spans="1:10">
      <c r="A174">
        <v>173</v>
      </c>
      <c r="B174" t="s">
        <v>585</v>
      </c>
      <c r="C174" t="s">
        <v>43</v>
      </c>
      <c r="D174" t="s">
        <v>1249</v>
      </c>
      <c r="E174" t="s">
        <v>1250</v>
      </c>
      <c r="F174" t="s">
        <v>1251</v>
      </c>
      <c r="G174" t="s">
        <v>604</v>
      </c>
      <c r="H174" t="s">
        <v>380</v>
      </c>
      <c r="I174" t="s">
        <v>380</v>
      </c>
      <c r="J174" t="s">
        <v>1664</v>
      </c>
    </row>
    <row r="175" spans="1:10">
      <c r="A175">
        <v>174</v>
      </c>
      <c r="B175" t="s">
        <v>585</v>
      </c>
      <c r="C175" t="s">
        <v>43</v>
      </c>
      <c r="D175" t="s">
        <v>1252</v>
      </c>
      <c r="E175" t="s">
        <v>1253</v>
      </c>
      <c r="F175" t="s">
        <v>1254</v>
      </c>
      <c r="G175" t="s">
        <v>616</v>
      </c>
      <c r="H175" t="s">
        <v>380</v>
      </c>
      <c r="I175" t="s">
        <v>380</v>
      </c>
      <c r="J175" t="s">
        <v>1664</v>
      </c>
    </row>
    <row r="176" spans="1:10">
      <c r="A176">
        <v>175</v>
      </c>
      <c r="B176" t="s">
        <v>585</v>
      </c>
      <c r="C176" t="s">
        <v>43</v>
      </c>
      <c r="D176" t="s">
        <v>1255</v>
      </c>
      <c r="E176" t="s">
        <v>1256</v>
      </c>
      <c r="F176" t="s">
        <v>1257</v>
      </c>
      <c r="G176" t="s">
        <v>604</v>
      </c>
      <c r="H176" t="s">
        <v>380</v>
      </c>
      <c r="I176" t="s">
        <v>380</v>
      </c>
      <c r="J176" t="s">
        <v>1664</v>
      </c>
    </row>
    <row r="177" spans="1:10">
      <c r="A177">
        <v>176</v>
      </c>
      <c r="B177" t="s">
        <v>585</v>
      </c>
      <c r="C177" t="s">
        <v>43</v>
      </c>
      <c r="D177" t="s">
        <v>1258</v>
      </c>
      <c r="E177" t="s">
        <v>1259</v>
      </c>
      <c r="F177" t="s">
        <v>1260</v>
      </c>
      <c r="G177" t="s">
        <v>670</v>
      </c>
      <c r="H177" t="s">
        <v>380</v>
      </c>
      <c r="I177" t="s">
        <v>380</v>
      </c>
      <c r="J177" t="s">
        <v>1664</v>
      </c>
    </row>
    <row r="178" spans="1:10">
      <c r="A178">
        <v>177</v>
      </c>
      <c r="B178" t="s">
        <v>585</v>
      </c>
      <c r="C178" t="s">
        <v>43</v>
      </c>
      <c r="D178" t="s">
        <v>1261</v>
      </c>
      <c r="E178" t="s">
        <v>1262</v>
      </c>
      <c r="F178" t="s">
        <v>1263</v>
      </c>
      <c r="G178" t="s">
        <v>589</v>
      </c>
      <c r="H178" t="s">
        <v>380</v>
      </c>
      <c r="I178" t="s">
        <v>380</v>
      </c>
      <c r="J178" t="s">
        <v>1664</v>
      </c>
    </row>
    <row r="179" spans="1:10">
      <c r="A179">
        <v>178</v>
      </c>
      <c r="B179" t="s">
        <v>585</v>
      </c>
      <c r="C179" t="s">
        <v>43</v>
      </c>
      <c r="D179" t="s">
        <v>1264</v>
      </c>
      <c r="E179" t="s">
        <v>1265</v>
      </c>
      <c r="F179" t="s">
        <v>1266</v>
      </c>
      <c r="G179" t="s">
        <v>616</v>
      </c>
      <c r="H179" t="s">
        <v>1267</v>
      </c>
      <c r="I179" t="s">
        <v>380</v>
      </c>
      <c r="J179" t="s">
        <v>1664</v>
      </c>
    </row>
    <row r="180" spans="1:10">
      <c r="A180">
        <v>179</v>
      </c>
      <c r="B180" t="s">
        <v>585</v>
      </c>
      <c r="C180" t="s">
        <v>43</v>
      </c>
      <c r="D180" t="s">
        <v>1268</v>
      </c>
      <c r="E180" t="s">
        <v>1269</v>
      </c>
      <c r="F180" t="s">
        <v>1270</v>
      </c>
      <c r="G180" t="s">
        <v>1271</v>
      </c>
      <c r="H180" t="s">
        <v>1272</v>
      </c>
      <c r="I180" t="s">
        <v>1273</v>
      </c>
      <c r="J180" t="s">
        <v>1664</v>
      </c>
    </row>
    <row r="181" spans="1:10">
      <c r="A181">
        <v>180</v>
      </c>
      <c r="B181" t="s">
        <v>585</v>
      </c>
      <c r="C181" t="s">
        <v>43</v>
      </c>
      <c r="D181" t="s">
        <v>1274</v>
      </c>
      <c r="E181" t="s">
        <v>1275</v>
      </c>
      <c r="F181" t="s">
        <v>642</v>
      </c>
      <c r="G181" t="s">
        <v>1276</v>
      </c>
      <c r="H181" t="s">
        <v>380</v>
      </c>
      <c r="I181" t="s">
        <v>380</v>
      </c>
      <c r="J181" t="s">
        <v>1664</v>
      </c>
    </row>
    <row r="182" spans="1:10">
      <c r="A182">
        <v>181</v>
      </c>
      <c r="B182" t="s">
        <v>585</v>
      </c>
      <c r="C182" t="s">
        <v>43</v>
      </c>
      <c r="D182" t="s">
        <v>1277</v>
      </c>
      <c r="E182" t="s">
        <v>1278</v>
      </c>
      <c r="F182" t="s">
        <v>1279</v>
      </c>
      <c r="G182" t="s">
        <v>589</v>
      </c>
      <c r="H182" t="s">
        <v>380</v>
      </c>
      <c r="I182" t="s">
        <v>380</v>
      </c>
      <c r="J182" t="s">
        <v>1664</v>
      </c>
    </row>
    <row r="183" spans="1:10">
      <c r="A183">
        <v>182</v>
      </c>
      <c r="B183" t="s">
        <v>585</v>
      </c>
      <c r="C183" t="s">
        <v>43</v>
      </c>
      <c r="D183" t="s">
        <v>1280</v>
      </c>
      <c r="E183" t="s">
        <v>1281</v>
      </c>
      <c r="F183" t="s">
        <v>1282</v>
      </c>
      <c r="G183" t="s">
        <v>650</v>
      </c>
      <c r="H183" t="s">
        <v>1283</v>
      </c>
      <c r="I183" t="s">
        <v>380</v>
      </c>
      <c r="J183" t="s">
        <v>1664</v>
      </c>
    </row>
    <row r="184" spans="1:10">
      <c r="A184">
        <v>183</v>
      </c>
      <c r="B184" t="s">
        <v>585</v>
      </c>
      <c r="C184" t="s">
        <v>43</v>
      </c>
      <c r="D184" t="s">
        <v>1284</v>
      </c>
      <c r="E184" t="s">
        <v>1285</v>
      </c>
      <c r="F184" t="s">
        <v>1286</v>
      </c>
      <c r="G184" t="s">
        <v>808</v>
      </c>
      <c r="H184" t="s">
        <v>1287</v>
      </c>
      <c r="I184" t="s">
        <v>380</v>
      </c>
      <c r="J184" t="s">
        <v>1664</v>
      </c>
    </row>
    <row r="185" spans="1:10">
      <c r="A185">
        <v>184</v>
      </c>
      <c r="B185" t="s">
        <v>585</v>
      </c>
      <c r="C185" t="s">
        <v>43</v>
      </c>
      <c r="D185" t="s">
        <v>1288</v>
      </c>
      <c r="E185" t="s">
        <v>1289</v>
      </c>
      <c r="F185" t="s">
        <v>1290</v>
      </c>
      <c r="G185" t="s">
        <v>616</v>
      </c>
      <c r="H185" t="s">
        <v>1291</v>
      </c>
      <c r="I185" t="s">
        <v>1292</v>
      </c>
      <c r="J185" t="s">
        <v>1664</v>
      </c>
    </row>
    <row r="186" spans="1:10">
      <c r="A186">
        <v>185</v>
      </c>
      <c r="B186" t="s">
        <v>585</v>
      </c>
      <c r="C186" t="s">
        <v>43</v>
      </c>
      <c r="D186" t="s">
        <v>1293</v>
      </c>
      <c r="E186" t="s">
        <v>1289</v>
      </c>
      <c r="F186" t="s">
        <v>1294</v>
      </c>
      <c r="G186" t="s">
        <v>604</v>
      </c>
      <c r="H186" t="s">
        <v>1295</v>
      </c>
      <c r="I186" t="s">
        <v>1296</v>
      </c>
      <c r="J186" t="s">
        <v>1664</v>
      </c>
    </row>
    <row r="187" spans="1:10">
      <c r="A187">
        <v>186</v>
      </c>
      <c r="B187" t="s">
        <v>585</v>
      </c>
      <c r="C187" t="s">
        <v>43</v>
      </c>
      <c r="D187" t="s">
        <v>1297</v>
      </c>
      <c r="E187" t="s">
        <v>1298</v>
      </c>
      <c r="F187" t="s">
        <v>1299</v>
      </c>
      <c r="G187" t="s">
        <v>345</v>
      </c>
      <c r="H187" t="s">
        <v>1300</v>
      </c>
      <c r="I187" t="s">
        <v>380</v>
      </c>
      <c r="J187" t="s">
        <v>1664</v>
      </c>
    </row>
    <row r="188" spans="1:10">
      <c r="A188">
        <v>187</v>
      </c>
      <c r="B188" t="s">
        <v>585</v>
      </c>
      <c r="C188" t="s">
        <v>43</v>
      </c>
      <c r="D188" t="s">
        <v>1301</v>
      </c>
      <c r="E188" t="s">
        <v>1298</v>
      </c>
      <c r="F188" t="s">
        <v>1302</v>
      </c>
      <c r="G188" t="s">
        <v>589</v>
      </c>
      <c r="H188" t="s">
        <v>1300</v>
      </c>
      <c r="I188" t="s">
        <v>380</v>
      </c>
      <c r="J188" t="s">
        <v>1664</v>
      </c>
    </row>
    <row r="189" spans="1:10">
      <c r="A189">
        <v>188</v>
      </c>
      <c r="B189" t="s">
        <v>585</v>
      </c>
      <c r="C189" t="s">
        <v>43</v>
      </c>
      <c r="D189" t="s">
        <v>1303</v>
      </c>
      <c r="E189" t="s">
        <v>1304</v>
      </c>
      <c r="F189" t="s">
        <v>1305</v>
      </c>
      <c r="G189" t="s">
        <v>650</v>
      </c>
      <c r="H189" t="s">
        <v>1306</v>
      </c>
      <c r="I189" t="s">
        <v>380</v>
      </c>
      <c r="J189" t="s">
        <v>1664</v>
      </c>
    </row>
    <row r="190" spans="1:10">
      <c r="A190">
        <v>189</v>
      </c>
      <c r="B190" t="s">
        <v>585</v>
      </c>
      <c r="C190" t="s">
        <v>43</v>
      </c>
      <c r="D190" t="s">
        <v>1307</v>
      </c>
      <c r="E190" t="s">
        <v>1308</v>
      </c>
      <c r="F190" t="s">
        <v>1309</v>
      </c>
      <c r="G190" t="s">
        <v>670</v>
      </c>
      <c r="H190" t="s">
        <v>380</v>
      </c>
      <c r="I190" t="s">
        <v>1310</v>
      </c>
      <c r="J190" t="s">
        <v>1664</v>
      </c>
    </row>
    <row r="191" spans="1:10">
      <c r="A191">
        <v>190</v>
      </c>
      <c r="B191" t="s">
        <v>585</v>
      </c>
      <c r="C191" t="s">
        <v>43</v>
      </c>
      <c r="D191" t="s">
        <v>1311</v>
      </c>
      <c r="E191" t="s">
        <v>1312</v>
      </c>
      <c r="F191" t="s">
        <v>1313</v>
      </c>
      <c r="G191" t="s">
        <v>604</v>
      </c>
      <c r="H191" t="s">
        <v>1314</v>
      </c>
      <c r="I191" t="s">
        <v>380</v>
      </c>
      <c r="J191" t="s">
        <v>1664</v>
      </c>
    </row>
    <row r="192" spans="1:10">
      <c r="A192">
        <v>191</v>
      </c>
      <c r="B192" t="s">
        <v>585</v>
      </c>
      <c r="C192" t="s">
        <v>43</v>
      </c>
      <c r="D192" t="s">
        <v>1315</v>
      </c>
      <c r="E192" t="s">
        <v>1316</v>
      </c>
      <c r="F192" t="s">
        <v>1317</v>
      </c>
      <c r="G192" t="s">
        <v>589</v>
      </c>
      <c r="H192" t="s">
        <v>605</v>
      </c>
      <c r="I192" t="s">
        <v>380</v>
      </c>
      <c r="J192" t="s">
        <v>1664</v>
      </c>
    </row>
    <row r="193" spans="1:10">
      <c r="A193">
        <v>192</v>
      </c>
      <c r="B193" t="s">
        <v>585</v>
      </c>
      <c r="C193" t="s">
        <v>43</v>
      </c>
      <c r="D193" t="s">
        <v>1318</v>
      </c>
      <c r="E193" t="s">
        <v>1319</v>
      </c>
      <c r="F193" t="s">
        <v>1320</v>
      </c>
      <c r="G193" t="s">
        <v>589</v>
      </c>
      <c r="H193" t="s">
        <v>1153</v>
      </c>
      <c r="I193" t="s">
        <v>380</v>
      </c>
      <c r="J193" t="s">
        <v>1664</v>
      </c>
    </row>
    <row r="194" spans="1:10">
      <c r="A194">
        <v>193</v>
      </c>
      <c r="B194" t="s">
        <v>585</v>
      </c>
      <c r="C194" t="s">
        <v>43</v>
      </c>
      <c r="D194" t="s">
        <v>1321</v>
      </c>
      <c r="E194" t="s">
        <v>1322</v>
      </c>
      <c r="F194" t="s">
        <v>1323</v>
      </c>
      <c r="G194" t="s">
        <v>589</v>
      </c>
      <c r="H194" t="s">
        <v>1324</v>
      </c>
      <c r="I194" t="s">
        <v>639</v>
      </c>
      <c r="J194" t="s">
        <v>1664</v>
      </c>
    </row>
    <row r="195" spans="1:10">
      <c r="A195">
        <v>194</v>
      </c>
      <c r="B195" t="s">
        <v>585</v>
      </c>
      <c r="C195" t="s">
        <v>43</v>
      </c>
      <c r="D195" t="s">
        <v>1325</v>
      </c>
      <c r="E195" t="s">
        <v>1322</v>
      </c>
      <c r="F195" t="s">
        <v>1326</v>
      </c>
      <c r="G195" t="s">
        <v>589</v>
      </c>
      <c r="H195" t="s">
        <v>380</v>
      </c>
      <c r="I195" t="s">
        <v>380</v>
      </c>
      <c r="J195" t="s">
        <v>1664</v>
      </c>
    </row>
    <row r="196" spans="1:10">
      <c r="A196">
        <v>195</v>
      </c>
      <c r="B196" t="s">
        <v>585</v>
      </c>
      <c r="C196" t="s">
        <v>43</v>
      </c>
      <c r="D196" t="s">
        <v>1327</v>
      </c>
      <c r="E196" t="s">
        <v>1328</v>
      </c>
      <c r="F196" t="s">
        <v>1329</v>
      </c>
      <c r="G196" t="s">
        <v>674</v>
      </c>
      <c r="H196" t="s">
        <v>380</v>
      </c>
      <c r="I196" t="s">
        <v>1330</v>
      </c>
      <c r="J196" t="s">
        <v>1664</v>
      </c>
    </row>
    <row r="197" spans="1:10">
      <c r="A197">
        <v>196</v>
      </c>
      <c r="B197" t="s">
        <v>585</v>
      </c>
      <c r="C197" t="s">
        <v>43</v>
      </c>
      <c r="D197" t="s">
        <v>1331</v>
      </c>
      <c r="E197" t="s">
        <v>1332</v>
      </c>
      <c r="F197" t="s">
        <v>1333</v>
      </c>
      <c r="G197" t="s">
        <v>616</v>
      </c>
      <c r="H197" t="s">
        <v>1334</v>
      </c>
      <c r="I197" t="s">
        <v>1335</v>
      </c>
      <c r="J197" t="s">
        <v>1664</v>
      </c>
    </row>
    <row r="198" spans="1:10">
      <c r="A198">
        <v>197</v>
      </c>
      <c r="B198" t="s">
        <v>585</v>
      </c>
      <c r="C198" t="s">
        <v>43</v>
      </c>
      <c r="D198" t="s">
        <v>1336</v>
      </c>
      <c r="E198" t="s">
        <v>1337</v>
      </c>
      <c r="F198" t="s">
        <v>1338</v>
      </c>
      <c r="G198" t="s">
        <v>616</v>
      </c>
      <c r="H198" t="s">
        <v>1339</v>
      </c>
      <c r="I198" t="s">
        <v>1340</v>
      </c>
      <c r="J198" t="s">
        <v>1664</v>
      </c>
    </row>
    <row r="199" spans="1:10">
      <c r="A199">
        <v>198</v>
      </c>
      <c r="B199" t="s">
        <v>585</v>
      </c>
      <c r="C199" t="s">
        <v>43</v>
      </c>
      <c r="D199" t="s">
        <v>1341</v>
      </c>
      <c r="E199" t="s">
        <v>1342</v>
      </c>
      <c r="F199" t="s">
        <v>1343</v>
      </c>
      <c r="G199" t="s">
        <v>616</v>
      </c>
      <c r="H199" t="s">
        <v>380</v>
      </c>
      <c r="I199" t="s">
        <v>1344</v>
      </c>
      <c r="J199" t="s">
        <v>1664</v>
      </c>
    </row>
    <row r="200" spans="1:10">
      <c r="A200">
        <v>199</v>
      </c>
      <c r="B200" t="s">
        <v>585</v>
      </c>
      <c r="C200" t="s">
        <v>43</v>
      </c>
      <c r="D200" t="s">
        <v>1345</v>
      </c>
      <c r="E200" t="s">
        <v>1346</v>
      </c>
      <c r="F200" t="s">
        <v>1347</v>
      </c>
      <c r="G200" t="s">
        <v>1348</v>
      </c>
      <c r="H200" t="s">
        <v>380</v>
      </c>
      <c r="I200" t="s">
        <v>380</v>
      </c>
      <c r="J200" t="s">
        <v>1664</v>
      </c>
    </row>
    <row r="201" spans="1:10">
      <c r="A201">
        <v>200</v>
      </c>
      <c r="B201" t="s">
        <v>585</v>
      </c>
      <c r="C201" t="s">
        <v>43</v>
      </c>
      <c r="D201" t="s">
        <v>1349</v>
      </c>
      <c r="E201" t="s">
        <v>1350</v>
      </c>
      <c r="F201" t="s">
        <v>1351</v>
      </c>
      <c r="G201" t="s">
        <v>589</v>
      </c>
      <c r="H201" t="s">
        <v>380</v>
      </c>
      <c r="I201" t="s">
        <v>1352</v>
      </c>
      <c r="J201" t="s">
        <v>1664</v>
      </c>
    </row>
    <row r="202" spans="1:10">
      <c r="A202">
        <v>201</v>
      </c>
      <c r="B202" t="s">
        <v>585</v>
      </c>
      <c r="C202" t="s">
        <v>43</v>
      </c>
      <c r="D202" t="s">
        <v>1353</v>
      </c>
      <c r="E202" t="s">
        <v>1354</v>
      </c>
      <c r="F202" t="s">
        <v>1355</v>
      </c>
      <c r="G202" t="s">
        <v>616</v>
      </c>
      <c r="H202" t="s">
        <v>1356</v>
      </c>
      <c r="I202" t="s">
        <v>1357</v>
      </c>
      <c r="J202" t="s">
        <v>1664</v>
      </c>
    </row>
    <row r="203" spans="1:10">
      <c r="A203">
        <v>202</v>
      </c>
      <c r="B203" t="s">
        <v>585</v>
      </c>
      <c r="C203" t="s">
        <v>43</v>
      </c>
      <c r="D203" t="s">
        <v>1358</v>
      </c>
      <c r="E203" t="s">
        <v>1359</v>
      </c>
      <c r="F203" t="s">
        <v>1360</v>
      </c>
      <c r="G203" t="s">
        <v>604</v>
      </c>
      <c r="H203" t="s">
        <v>380</v>
      </c>
      <c r="I203" t="s">
        <v>1340</v>
      </c>
      <c r="J203" t="s">
        <v>1664</v>
      </c>
    </row>
    <row r="204" spans="1:10">
      <c r="A204">
        <v>203</v>
      </c>
      <c r="B204" t="s">
        <v>585</v>
      </c>
      <c r="C204" t="s">
        <v>43</v>
      </c>
      <c r="D204" t="s">
        <v>1361</v>
      </c>
      <c r="E204" t="s">
        <v>1362</v>
      </c>
      <c r="F204" t="s">
        <v>1363</v>
      </c>
      <c r="G204" t="s">
        <v>616</v>
      </c>
      <c r="H204" t="s">
        <v>380</v>
      </c>
      <c r="I204" t="s">
        <v>380</v>
      </c>
      <c r="J204" t="s">
        <v>1664</v>
      </c>
    </row>
    <row r="205" spans="1:10">
      <c r="A205">
        <v>204</v>
      </c>
      <c r="B205" t="s">
        <v>585</v>
      </c>
      <c r="C205" t="s">
        <v>43</v>
      </c>
      <c r="D205" t="s">
        <v>1364</v>
      </c>
      <c r="E205" t="s">
        <v>1365</v>
      </c>
      <c r="F205" t="s">
        <v>1366</v>
      </c>
      <c r="G205" t="s">
        <v>650</v>
      </c>
      <c r="H205" t="s">
        <v>380</v>
      </c>
      <c r="I205" t="s">
        <v>1367</v>
      </c>
      <c r="J205" t="s">
        <v>1664</v>
      </c>
    </row>
    <row r="206" spans="1:10">
      <c r="A206">
        <v>205</v>
      </c>
      <c r="B206" t="s">
        <v>585</v>
      </c>
      <c r="C206" t="s">
        <v>43</v>
      </c>
      <c r="D206" t="s">
        <v>1368</v>
      </c>
      <c r="E206" t="s">
        <v>1369</v>
      </c>
      <c r="F206" t="s">
        <v>1370</v>
      </c>
      <c r="G206" t="s">
        <v>616</v>
      </c>
      <c r="H206" t="s">
        <v>1371</v>
      </c>
      <c r="I206" t="s">
        <v>380</v>
      </c>
      <c r="J206" t="s">
        <v>1664</v>
      </c>
    </row>
    <row r="207" spans="1:10">
      <c r="A207">
        <v>206</v>
      </c>
      <c r="B207" t="s">
        <v>585</v>
      </c>
      <c r="C207" t="s">
        <v>43</v>
      </c>
      <c r="D207" t="s">
        <v>1372</v>
      </c>
      <c r="E207" t="s">
        <v>1373</v>
      </c>
      <c r="F207" t="s">
        <v>1374</v>
      </c>
      <c r="G207" t="s">
        <v>616</v>
      </c>
      <c r="H207" t="s">
        <v>380</v>
      </c>
      <c r="I207" t="s">
        <v>739</v>
      </c>
      <c r="J207" t="s">
        <v>1664</v>
      </c>
    </row>
    <row r="208" spans="1:10">
      <c r="A208">
        <v>207</v>
      </c>
      <c r="B208" t="s">
        <v>585</v>
      </c>
      <c r="C208" t="s">
        <v>43</v>
      </c>
      <c r="D208" t="s">
        <v>1375</v>
      </c>
      <c r="E208" t="s">
        <v>1376</v>
      </c>
      <c r="F208" t="s">
        <v>1377</v>
      </c>
      <c r="G208" t="s">
        <v>616</v>
      </c>
      <c r="H208" t="s">
        <v>380</v>
      </c>
      <c r="I208" t="s">
        <v>1378</v>
      </c>
      <c r="J208" t="s">
        <v>1664</v>
      </c>
    </row>
    <row r="209" spans="1:10">
      <c r="A209">
        <v>208</v>
      </c>
      <c r="B209" t="s">
        <v>585</v>
      </c>
      <c r="C209" t="s">
        <v>43</v>
      </c>
      <c r="D209" t="s">
        <v>1379</v>
      </c>
      <c r="E209" t="s">
        <v>1380</v>
      </c>
      <c r="F209" t="s">
        <v>1381</v>
      </c>
      <c r="G209" t="s">
        <v>604</v>
      </c>
      <c r="H209" t="s">
        <v>380</v>
      </c>
      <c r="I209" t="s">
        <v>1382</v>
      </c>
      <c r="J209" t="s">
        <v>1664</v>
      </c>
    </row>
    <row r="210" spans="1:10">
      <c r="A210">
        <v>209</v>
      </c>
      <c r="B210" t="s">
        <v>585</v>
      </c>
      <c r="C210" t="s">
        <v>43</v>
      </c>
      <c r="D210" t="s">
        <v>1383</v>
      </c>
      <c r="E210" t="s">
        <v>1380</v>
      </c>
      <c r="F210" t="s">
        <v>1384</v>
      </c>
      <c r="G210" t="s">
        <v>616</v>
      </c>
      <c r="H210" t="s">
        <v>1385</v>
      </c>
      <c r="I210" t="s">
        <v>380</v>
      </c>
      <c r="J210" t="s">
        <v>1664</v>
      </c>
    </row>
    <row r="211" spans="1:10">
      <c r="A211">
        <v>210</v>
      </c>
      <c r="B211" t="s">
        <v>585</v>
      </c>
      <c r="C211" t="s">
        <v>43</v>
      </c>
      <c r="D211" t="s">
        <v>1386</v>
      </c>
      <c r="E211" t="s">
        <v>1387</v>
      </c>
      <c r="F211" t="s">
        <v>1388</v>
      </c>
      <c r="G211" t="s">
        <v>803</v>
      </c>
      <c r="H211" t="s">
        <v>380</v>
      </c>
      <c r="I211" t="s">
        <v>1389</v>
      </c>
      <c r="J211" t="s">
        <v>1664</v>
      </c>
    </row>
    <row r="212" spans="1:10">
      <c r="A212">
        <v>211</v>
      </c>
      <c r="B212" t="s">
        <v>585</v>
      </c>
      <c r="C212" t="s">
        <v>43</v>
      </c>
      <c r="D212" t="s">
        <v>1390</v>
      </c>
      <c r="E212" t="s">
        <v>1391</v>
      </c>
      <c r="F212" t="s">
        <v>1392</v>
      </c>
      <c r="G212" t="s">
        <v>616</v>
      </c>
      <c r="H212" t="s">
        <v>380</v>
      </c>
      <c r="I212" t="s">
        <v>380</v>
      </c>
      <c r="J212" t="s">
        <v>1664</v>
      </c>
    </row>
    <row r="213" spans="1:10">
      <c r="A213">
        <v>212</v>
      </c>
      <c r="B213" t="s">
        <v>585</v>
      </c>
      <c r="C213" t="s">
        <v>43</v>
      </c>
      <c r="D213" t="s">
        <v>1393</v>
      </c>
      <c r="E213" t="s">
        <v>1394</v>
      </c>
      <c r="F213" t="s">
        <v>1395</v>
      </c>
      <c r="G213" t="s">
        <v>616</v>
      </c>
      <c r="H213" t="s">
        <v>1396</v>
      </c>
      <c r="I213" t="s">
        <v>380</v>
      </c>
      <c r="J213" t="s">
        <v>1664</v>
      </c>
    </row>
    <row r="214" spans="1:10">
      <c r="A214">
        <v>213</v>
      </c>
      <c r="B214" t="s">
        <v>585</v>
      </c>
      <c r="C214" t="s">
        <v>43</v>
      </c>
      <c r="D214" t="s">
        <v>1397</v>
      </c>
      <c r="E214" t="s">
        <v>1398</v>
      </c>
      <c r="F214" t="s">
        <v>1399</v>
      </c>
      <c r="G214" t="s">
        <v>616</v>
      </c>
      <c r="H214" t="s">
        <v>1400</v>
      </c>
      <c r="I214" t="s">
        <v>380</v>
      </c>
      <c r="J214" t="s">
        <v>1664</v>
      </c>
    </row>
    <row r="215" spans="1:10">
      <c r="A215">
        <v>214</v>
      </c>
      <c r="B215" t="s">
        <v>585</v>
      </c>
      <c r="C215" t="s">
        <v>43</v>
      </c>
      <c r="D215" t="s">
        <v>1401</v>
      </c>
      <c r="E215" t="s">
        <v>1402</v>
      </c>
      <c r="F215" t="s">
        <v>1403</v>
      </c>
      <c r="G215" t="s">
        <v>616</v>
      </c>
      <c r="H215" t="s">
        <v>1404</v>
      </c>
      <c r="I215" t="s">
        <v>380</v>
      </c>
      <c r="J215" t="s">
        <v>1664</v>
      </c>
    </row>
    <row r="216" spans="1:10">
      <c r="A216">
        <v>215</v>
      </c>
      <c r="B216" t="s">
        <v>585</v>
      </c>
      <c r="C216" t="s">
        <v>43</v>
      </c>
      <c r="D216" t="s">
        <v>1405</v>
      </c>
      <c r="E216" t="s">
        <v>1406</v>
      </c>
      <c r="F216" t="s">
        <v>1407</v>
      </c>
      <c r="G216" t="s">
        <v>616</v>
      </c>
      <c r="H216" t="s">
        <v>1408</v>
      </c>
      <c r="I216" t="s">
        <v>380</v>
      </c>
      <c r="J216" t="s">
        <v>1664</v>
      </c>
    </row>
    <row r="217" spans="1:10">
      <c r="A217">
        <v>216</v>
      </c>
      <c r="B217" t="s">
        <v>585</v>
      </c>
      <c r="C217" t="s">
        <v>43</v>
      </c>
      <c r="D217" t="s">
        <v>1409</v>
      </c>
      <c r="E217" t="s">
        <v>1410</v>
      </c>
      <c r="F217" t="s">
        <v>1411</v>
      </c>
      <c r="G217" t="s">
        <v>808</v>
      </c>
      <c r="H217" t="s">
        <v>380</v>
      </c>
      <c r="I217" t="s">
        <v>1412</v>
      </c>
      <c r="J217" t="s">
        <v>1664</v>
      </c>
    </row>
    <row r="218" spans="1:10">
      <c r="A218">
        <v>217</v>
      </c>
      <c r="B218" t="s">
        <v>585</v>
      </c>
      <c r="C218" t="s">
        <v>43</v>
      </c>
      <c r="D218" t="s">
        <v>1413</v>
      </c>
      <c r="E218" t="s">
        <v>1414</v>
      </c>
      <c r="F218" t="s">
        <v>1415</v>
      </c>
      <c r="G218" t="s">
        <v>650</v>
      </c>
      <c r="H218" t="s">
        <v>380</v>
      </c>
      <c r="I218" t="s">
        <v>1416</v>
      </c>
      <c r="J218" t="s">
        <v>1664</v>
      </c>
    </row>
    <row r="219" spans="1:10">
      <c r="A219">
        <v>218</v>
      </c>
      <c r="B219" t="s">
        <v>585</v>
      </c>
      <c r="C219" t="s">
        <v>43</v>
      </c>
      <c r="D219" t="s">
        <v>1417</v>
      </c>
      <c r="E219" t="s">
        <v>1418</v>
      </c>
      <c r="F219" t="s">
        <v>1419</v>
      </c>
      <c r="G219" t="s">
        <v>1420</v>
      </c>
      <c r="H219" t="s">
        <v>1421</v>
      </c>
      <c r="I219" t="s">
        <v>380</v>
      </c>
      <c r="J219" t="s">
        <v>1664</v>
      </c>
    </row>
    <row r="220" spans="1:10">
      <c r="A220">
        <v>219</v>
      </c>
      <c r="B220" t="s">
        <v>585</v>
      </c>
      <c r="C220" t="s">
        <v>43</v>
      </c>
      <c r="D220" t="s">
        <v>1422</v>
      </c>
      <c r="E220" t="s">
        <v>1423</v>
      </c>
      <c r="F220" t="s">
        <v>1424</v>
      </c>
      <c r="G220" t="s">
        <v>1425</v>
      </c>
      <c r="H220" t="s">
        <v>1426</v>
      </c>
      <c r="I220" t="s">
        <v>380</v>
      </c>
      <c r="J220" t="s">
        <v>1664</v>
      </c>
    </row>
    <row r="221" spans="1:10">
      <c r="A221">
        <v>220</v>
      </c>
      <c r="B221" t="s">
        <v>585</v>
      </c>
      <c r="C221" t="s">
        <v>43</v>
      </c>
      <c r="D221" t="s">
        <v>1427</v>
      </c>
      <c r="E221" t="s">
        <v>1428</v>
      </c>
      <c r="F221" t="s">
        <v>1208</v>
      </c>
      <c r="G221" t="s">
        <v>616</v>
      </c>
      <c r="H221" t="s">
        <v>1429</v>
      </c>
      <c r="I221" t="s">
        <v>380</v>
      </c>
      <c r="J221" t="s">
        <v>1664</v>
      </c>
    </row>
    <row r="222" spans="1:10">
      <c r="A222">
        <v>221</v>
      </c>
      <c r="B222" t="s">
        <v>585</v>
      </c>
      <c r="C222" t="s">
        <v>43</v>
      </c>
      <c r="D222" t="s">
        <v>1430</v>
      </c>
      <c r="E222" t="s">
        <v>1431</v>
      </c>
      <c r="F222" t="s">
        <v>1432</v>
      </c>
      <c r="G222" t="s">
        <v>616</v>
      </c>
      <c r="H222" t="s">
        <v>1433</v>
      </c>
      <c r="I222" t="s">
        <v>380</v>
      </c>
      <c r="J222" t="s">
        <v>1664</v>
      </c>
    </row>
    <row r="223" spans="1:10">
      <c r="A223">
        <v>222</v>
      </c>
      <c r="B223" t="s">
        <v>585</v>
      </c>
      <c r="C223" t="s">
        <v>43</v>
      </c>
      <c r="D223" t="s">
        <v>1434</v>
      </c>
      <c r="E223" t="s">
        <v>1435</v>
      </c>
      <c r="F223" t="s">
        <v>1436</v>
      </c>
      <c r="G223" t="s">
        <v>1437</v>
      </c>
      <c r="H223" t="s">
        <v>380</v>
      </c>
      <c r="I223" t="s">
        <v>639</v>
      </c>
      <c r="J223" t="s">
        <v>1664</v>
      </c>
    </row>
    <row r="224" spans="1:10">
      <c r="A224">
        <v>223</v>
      </c>
      <c r="B224" t="s">
        <v>585</v>
      </c>
      <c r="C224" t="s">
        <v>43</v>
      </c>
      <c r="D224" t="s">
        <v>1438</v>
      </c>
      <c r="E224" t="s">
        <v>1439</v>
      </c>
      <c r="F224" t="s">
        <v>1440</v>
      </c>
      <c r="G224" t="s">
        <v>1144</v>
      </c>
      <c r="H224" t="s">
        <v>1441</v>
      </c>
      <c r="I224" t="s">
        <v>380</v>
      </c>
      <c r="J224" t="s">
        <v>1664</v>
      </c>
    </row>
    <row r="225" spans="1:10">
      <c r="A225">
        <v>224</v>
      </c>
      <c r="B225" t="s">
        <v>585</v>
      </c>
      <c r="C225" t="s">
        <v>43</v>
      </c>
      <c r="D225" t="s">
        <v>1442</v>
      </c>
      <c r="E225" t="s">
        <v>1443</v>
      </c>
      <c r="F225" t="s">
        <v>1444</v>
      </c>
      <c r="G225" t="s">
        <v>616</v>
      </c>
      <c r="H225" t="s">
        <v>1445</v>
      </c>
      <c r="I225" t="s">
        <v>1446</v>
      </c>
      <c r="J225" t="s">
        <v>1664</v>
      </c>
    </row>
    <row r="226" spans="1:10">
      <c r="A226">
        <v>225</v>
      </c>
      <c r="B226" t="s">
        <v>585</v>
      </c>
      <c r="C226" t="s">
        <v>43</v>
      </c>
      <c r="D226" t="s">
        <v>1447</v>
      </c>
      <c r="E226" t="s">
        <v>1448</v>
      </c>
      <c r="F226" t="s">
        <v>1449</v>
      </c>
      <c r="G226" t="s">
        <v>595</v>
      </c>
      <c r="H226" t="s">
        <v>380</v>
      </c>
      <c r="I226" t="s">
        <v>1450</v>
      </c>
      <c r="J226" t="s">
        <v>1664</v>
      </c>
    </row>
    <row r="227" spans="1:10">
      <c r="A227">
        <v>226</v>
      </c>
      <c r="B227" t="s">
        <v>585</v>
      </c>
      <c r="C227" t="s">
        <v>43</v>
      </c>
      <c r="D227" t="s">
        <v>1451</v>
      </c>
      <c r="E227" t="s">
        <v>1452</v>
      </c>
      <c r="F227" t="s">
        <v>1453</v>
      </c>
      <c r="G227" t="s">
        <v>1454</v>
      </c>
      <c r="H227" t="s">
        <v>1455</v>
      </c>
      <c r="I227" t="s">
        <v>380</v>
      </c>
      <c r="J227" t="s">
        <v>1664</v>
      </c>
    </row>
    <row r="228" spans="1:10">
      <c r="A228">
        <v>227</v>
      </c>
      <c r="B228" t="s">
        <v>585</v>
      </c>
      <c r="C228" t="s">
        <v>43</v>
      </c>
      <c r="D228" t="s">
        <v>1456</v>
      </c>
      <c r="E228" t="s">
        <v>1457</v>
      </c>
      <c r="F228" t="s">
        <v>1458</v>
      </c>
      <c r="G228" t="s">
        <v>616</v>
      </c>
      <c r="H228" t="s">
        <v>1459</v>
      </c>
      <c r="I228" t="s">
        <v>380</v>
      </c>
      <c r="J228" t="s">
        <v>1664</v>
      </c>
    </row>
    <row r="229" spans="1:10">
      <c r="A229">
        <v>228</v>
      </c>
      <c r="B229" t="s">
        <v>585</v>
      </c>
      <c r="C229" t="s">
        <v>43</v>
      </c>
      <c r="D229" t="s">
        <v>1460</v>
      </c>
      <c r="E229" t="s">
        <v>1461</v>
      </c>
      <c r="F229" t="s">
        <v>1462</v>
      </c>
      <c r="G229" t="s">
        <v>616</v>
      </c>
      <c r="H229" t="s">
        <v>1463</v>
      </c>
      <c r="I229" t="s">
        <v>380</v>
      </c>
      <c r="J229" t="s">
        <v>1664</v>
      </c>
    </row>
    <row r="230" spans="1:10">
      <c r="A230">
        <v>229</v>
      </c>
      <c r="B230" t="s">
        <v>585</v>
      </c>
      <c r="C230" t="s">
        <v>43</v>
      </c>
      <c r="D230" t="s">
        <v>1464</v>
      </c>
      <c r="E230" t="s">
        <v>1465</v>
      </c>
      <c r="F230" t="s">
        <v>1466</v>
      </c>
      <c r="G230" t="s">
        <v>589</v>
      </c>
      <c r="H230" t="s">
        <v>1467</v>
      </c>
      <c r="I230" t="s">
        <v>380</v>
      </c>
      <c r="J230" t="s">
        <v>1664</v>
      </c>
    </row>
    <row r="231" spans="1:10">
      <c r="A231">
        <v>230</v>
      </c>
      <c r="B231" t="s">
        <v>585</v>
      </c>
      <c r="C231" t="s">
        <v>43</v>
      </c>
      <c r="D231" t="s">
        <v>1468</v>
      </c>
      <c r="E231" t="s">
        <v>1469</v>
      </c>
      <c r="F231" t="s">
        <v>1470</v>
      </c>
      <c r="G231" t="s">
        <v>589</v>
      </c>
      <c r="H231" t="s">
        <v>1471</v>
      </c>
      <c r="I231" t="s">
        <v>380</v>
      </c>
      <c r="J231" t="s">
        <v>1664</v>
      </c>
    </row>
    <row r="232" spans="1:10">
      <c r="A232">
        <v>231</v>
      </c>
      <c r="B232" t="s">
        <v>585</v>
      </c>
      <c r="C232" t="s">
        <v>43</v>
      </c>
      <c r="D232" t="s">
        <v>1472</v>
      </c>
      <c r="E232" t="s">
        <v>1473</v>
      </c>
      <c r="F232" t="s">
        <v>1474</v>
      </c>
      <c r="G232" t="s">
        <v>595</v>
      </c>
      <c r="H232" t="s">
        <v>1475</v>
      </c>
      <c r="I232" t="s">
        <v>1476</v>
      </c>
      <c r="J232" t="s">
        <v>1664</v>
      </c>
    </row>
    <row r="233" spans="1:10">
      <c r="A233">
        <v>232</v>
      </c>
      <c r="B233" t="s">
        <v>585</v>
      </c>
      <c r="C233" t="s">
        <v>43</v>
      </c>
      <c r="D233" t="s">
        <v>1477</v>
      </c>
      <c r="E233" t="s">
        <v>1478</v>
      </c>
      <c r="F233" t="s">
        <v>1479</v>
      </c>
      <c r="G233" t="s">
        <v>616</v>
      </c>
      <c r="H233" t="s">
        <v>380</v>
      </c>
      <c r="I233" t="s">
        <v>739</v>
      </c>
      <c r="J233" t="s">
        <v>1664</v>
      </c>
    </row>
    <row r="234" spans="1:10">
      <c r="A234">
        <v>233</v>
      </c>
      <c r="B234" t="s">
        <v>585</v>
      </c>
      <c r="C234" t="s">
        <v>43</v>
      </c>
      <c r="D234" t="s">
        <v>1480</v>
      </c>
      <c r="E234" t="s">
        <v>1481</v>
      </c>
      <c r="F234" t="s">
        <v>1482</v>
      </c>
      <c r="G234" t="s">
        <v>616</v>
      </c>
      <c r="H234" t="s">
        <v>1483</v>
      </c>
      <c r="I234" t="s">
        <v>380</v>
      </c>
      <c r="J234" t="s">
        <v>1664</v>
      </c>
    </row>
    <row r="235" spans="1:10">
      <c r="A235">
        <v>234</v>
      </c>
      <c r="B235" t="s">
        <v>585</v>
      </c>
      <c r="C235" t="s">
        <v>43</v>
      </c>
      <c r="D235" t="s">
        <v>1484</v>
      </c>
      <c r="E235" t="s">
        <v>1485</v>
      </c>
      <c r="F235" t="s">
        <v>1486</v>
      </c>
      <c r="G235" t="s">
        <v>604</v>
      </c>
      <c r="H235" t="s">
        <v>1487</v>
      </c>
      <c r="I235" t="s">
        <v>1488</v>
      </c>
      <c r="J235" t="s">
        <v>1664</v>
      </c>
    </row>
    <row r="236" spans="1:10">
      <c r="A236">
        <v>235</v>
      </c>
      <c r="B236" t="s">
        <v>585</v>
      </c>
      <c r="C236" t="s">
        <v>43</v>
      </c>
      <c r="D236" t="s">
        <v>1489</v>
      </c>
      <c r="E236" t="s">
        <v>1490</v>
      </c>
      <c r="F236" t="s">
        <v>1491</v>
      </c>
      <c r="G236" t="s">
        <v>616</v>
      </c>
      <c r="H236" t="s">
        <v>1492</v>
      </c>
      <c r="I236" t="s">
        <v>804</v>
      </c>
      <c r="J236" t="s">
        <v>1664</v>
      </c>
    </row>
    <row r="237" spans="1:10">
      <c r="A237">
        <v>236</v>
      </c>
      <c r="B237" t="s">
        <v>585</v>
      </c>
      <c r="C237" t="s">
        <v>43</v>
      </c>
      <c r="D237" t="s">
        <v>1493</v>
      </c>
      <c r="E237" t="s">
        <v>1494</v>
      </c>
      <c r="F237" t="s">
        <v>1495</v>
      </c>
      <c r="G237" t="s">
        <v>616</v>
      </c>
      <c r="H237" t="s">
        <v>1496</v>
      </c>
      <c r="I237" t="s">
        <v>1497</v>
      </c>
      <c r="J237" t="s">
        <v>1664</v>
      </c>
    </row>
    <row r="238" spans="1:10">
      <c r="A238">
        <v>237</v>
      </c>
      <c r="B238" t="s">
        <v>585</v>
      </c>
      <c r="C238" t="s">
        <v>43</v>
      </c>
      <c r="D238" t="s">
        <v>1498</v>
      </c>
      <c r="E238" t="s">
        <v>1499</v>
      </c>
      <c r="F238" t="s">
        <v>1500</v>
      </c>
      <c r="G238" t="s">
        <v>616</v>
      </c>
      <c r="H238" t="s">
        <v>380</v>
      </c>
      <c r="I238" t="s">
        <v>1501</v>
      </c>
      <c r="J238" t="s">
        <v>1664</v>
      </c>
    </row>
    <row r="239" spans="1:10">
      <c r="A239">
        <v>238</v>
      </c>
      <c r="B239" t="s">
        <v>585</v>
      </c>
      <c r="C239" t="s">
        <v>43</v>
      </c>
      <c r="D239" t="s">
        <v>1502</v>
      </c>
      <c r="E239" t="s">
        <v>1503</v>
      </c>
      <c r="F239" t="s">
        <v>1504</v>
      </c>
      <c r="G239" t="s">
        <v>604</v>
      </c>
      <c r="H239" t="s">
        <v>380</v>
      </c>
      <c r="I239" t="s">
        <v>1505</v>
      </c>
      <c r="J239" t="s">
        <v>1664</v>
      </c>
    </row>
    <row r="240" spans="1:10">
      <c r="A240">
        <v>239</v>
      </c>
      <c r="B240" t="s">
        <v>585</v>
      </c>
      <c r="C240" t="s">
        <v>43</v>
      </c>
      <c r="D240" t="s">
        <v>1506</v>
      </c>
      <c r="E240" t="s">
        <v>1507</v>
      </c>
      <c r="F240" t="s">
        <v>1508</v>
      </c>
      <c r="G240" t="s">
        <v>616</v>
      </c>
      <c r="H240" t="s">
        <v>380</v>
      </c>
      <c r="I240" t="s">
        <v>380</v>
      </c>
      <c r="J240" t="s">
        <v>1664</v>
      </c>
    </row>
    <row r="241" spans="1:10">
      <c r="A241">
        <v>240</v>
      </c>
      <c r="B241" t="s">
        <v>585</v>
      </c>
      <c r="C241" t="s">
        <v>43</v>
      </c>
      <c r="D241" t="s">
        <v>1509</v>
      </c>
      <c r="E241" t="s">
        <v>1510</v>
      </c>
      <c r="F241" t="s">
        <v>1511</v>
      </c>
      <c r="G241" t="s">
        <v>650</v>
      </c>
      <c r="H241" t="s">
        <v>380</v>
      </c>
      <c r="I241" t="s">
        <v>380</v>
      </c>
      <c r="J241" t="s">
        <v>1664</v>
      </c>
    </row>
    <row r="242" spans="1:10">
      <c r="A242">
        <v>241</v>
      </c>
      <c r="B242" t="s">
        <v>585</v>
      </c>
      <c r="C242" t="s">
        <v>43</v>
      </c>
      <c r="D242" t="s">
        <v>1512</v>
      </c>
      <c r="E242" t="s">
        <v>1513</v>
      </c>
      <c r="F242" t="s">
        <v>1514</v>
      </c>
      <c r="G242" t="s">
        <v>674</v>
      </c>
      <c r="H242" t="s">
        <v>380</v>
      </c>
      <c r="I242" t="s">
        <v>380</v>
      </c>
      <c r="J242" t="s">
        <v>1664</v>
      </c>
    </row>
    <row r="243" spans="1:10">
      <c r="A243">
        <v>242</v>
      </c>
      <c r="B243" t="s">
        <v>585</v>
      </c>
      <c r="C243" t="s">
        <v>43</v>
      </c>
      <c r="D243" t="s">
        <v>1515</v>
      </c>
      <c r="E243" t="s">
        <v>1516</v>
      </c>
      <c r="F243" t="s">
        <v>1517</v>
      </c>
      <c r="G243" t="s">
        <v>604</v>
      </c>
      <c r="H243" t="s">
        <v>380</v>
      </c>
      <c r="I243" t="s">
        <v>380</v>
      </c>
      <c r="J243" t="s">
        <v>1664</v>
      </c>
    </row>
    <row r="244" spans="1:10">
      <c r="A244">
        <v>243</v>
      </c>
      <c r="B244" t="s">
        <v>585</v>
      </c>
      <c r="C244" t="s">
        <v>43</v>
      </c>
      <c r="D244" t="s">
        <v>1518</v>
      </c>
      <c r="E244" t="s">
        <v>1519</v>
      </c>
      <c r="F244" t="s">
        <v>1520</v>
      </c>
      <c r="G244" t="s">
        <v>670</v>
      </c>
      <c r="H244" t="s">
        <v>380</v>
      </c>
      <c r="I244" t="s">
        <v>380</v>
      </c>
      <c r="J244" t="s">
        <v>1664</v>
      </c>
    </row>
    <row r="245" spans="1:10">
      <c r="A245">
        <v>244</v>
      </c>
      <c r="B245" t="s">
        <v>585</v>
      </c>
      <c r="C245" t="s">
        <v>43</v>
      </c>
      <c r="D245" t="s">
        <v>1521</v>
      </c>
      <c r="E245" t="s">
        <v>1522</v>
      </c>
      <c r="F245" t="s">
        <v>1523</v>
      </c>
      <c r="G245" t="s">
        <v>650</v>
      </c>
      <c r="H245" t="s">
        <v>380</v>
      </c>
      <c r="I245" t="s">
        <v>1524</v>
      </c>
      <c r="J245" t="s">
        <v>1664</v>
      </c>
    </row>
    <row r="246" spans="1:10">
      <c r="A246">
        <v>245</v>
      </c>
      <c r="B246" t="s">
        <v>585</v>
      </c>
      <c r="C246" t="s">
        <v>43</v>
      </c>
      <c r="D246" t="s">
        <v>1525</v>
      </c>
      <c r="E246" t="s">
        <v>1526</v>
      </c>
      <c r="F246" t="s">
        <v>1527</v>
      </c>
      <c r="G246" t="s">
        <v>670</v>
      </c>
      <c r="H246" t="s">
        <v>380</v>
      </c>
      <c r="I246" t="s">
        <v>380</v>
      </c>
      <c r="J246" t="s">
        <v>1664</v>
      </c>
    </row>
    <row r="247" spans="1:10">
      <c r="A247">
        <v>246</v>
      </c>
      <c r="B247" t="s">
        <v>585</v>
      </c>
      <c r="C247" t="s">
        <v>43</v>
      </c>
      <c r="D247" t="s">
        <v>1528</v>
      </c>
      <c r="E247" t="s">
        <v>1529</v>
      </c>
      <c r="F247" t="s">
        <v>1530</v>
      </c>
      <c r="G247" t="s">
        <v>674</v>
      </c>
      <c r="H247" t="s">
        <v>380</v>
      </c>
      <c r="I247" t="s">
        <v>380</v>
      </c>
      <c r="J247" t="s">
        <v>1664</v>
      </c>
    </row>
    <row r="248" spans="1:10">
      <c r="A248">
        <v>247</v>
      </c>
      <c r="B248" t="s">
        <v>585</v>
      </c>
      <c r="C248" t="s">
        <v>43</v>
      </c>
      <c r="D248" t="s">
        <v>1531</v>
      </c>
      <c r="E248" t="s">
        <v>1532</v>
      </c>
      <c r="F248" t="s">
        <v>1533</v>
      </c>
      <c r="G248" t="s">
        <v>803</v>
      </c>
      <c r="H248" t="s">
        <v>380</v>
      </c>
      <c r="I248" t="s">
        <v>1534</v>
      </c>
      <c r="J248" t="s">
        <v>1664</v>
      </c>
    </row>
    <row r="249" spans="1:10">
      <c r="A249">
        <v>248</v>
      </c>
      <c r="B249" t="s">
        <v>585</v>
      </c>
      <c r="C249" t="s">
        <v>43</v>
      </c>
      <c r="D249" t="s">
        <v>1535</v>
      </c>
      <c r="E249" t="s">
        <v>1536</v>
      </c>
      <c r="F249" t="s">
        <v>1537</v>
      </c>
      <c r="G249" t="s">
        <v>604</v>
      </c>
      <c r="H249" t="s">
        <v>380</v>
      </c>
      <c r="I249" t="s">
        <v>380</v>
      </c>
      <c r="J249" t="s">
        <v>1664</v>
      </c>
    </row>
    <row r="250" spans="1:10">
      <c r="A250">
        <v>249</v>
      </c>
      <c r="B250" t="s">
        <v>585</v>
      </c>
      <c r="C250" t="s">
        <v>43</v>
      </c>
      <c r="D250" t="s">
        <v>1538</v>
      </c>
      <c r="E250" t="s">
        <v>1539</v>
      </c>
      <c r="F250" t="s">
        <v>1540</v>
      </c>
      <c r="G250" t="s">
        <v>616</v>
      </c>
      <c r="H250" t="s">
        <v>1541</v>
      </c>
      <c r="I250" t="s">
        <v>804</v>
      </c>
      <c r="J250" t="s">
        <v>1664</v>
      </c>
    </row>
    <row r="251" spans="1:10">
      <c r="A251">
        <v>250</v>
      </c>
      <c r="B251" t="s">
        <v>585</v>
      </c>
      <c r="C251" t="s">
        <v>43</v>
      </c>
      <c r="D251" t="s">
        <v>1542</v>
      </c>
      <c r="E251" t="s">
        <v>1543</v>
      </c>
      <c r="F251" t="s">
        <v>1544</v>
      </c>
      <c r="G251" t="s">
        <v>616</v>
      </c>
      <c r="H251" t="s">
        <v>1545</v>
      </c>
      <c r="I251" t="s">
        <v>1546</v>
      </c>
      <c r="J251" t="s">
        <v>1664</v>
      </c>
    </row>
    <row r="252" spans="1:10">
      <c r="A252">
        <v>251</v>
      </c>
      <c r="B252" t="s">
        <v>585</v>
      </c>
      <c r="C252" t="s">
        <v>43</v>
      </c>
      <c r="D252" t="s">
        <v>1547</v>
      </c>
      <c r="E252" t="s">
        <v>1548</v>
      </c>
      <c r="F252" t="s">
        <v>1549</v>
      </c>
      <c r="G252" t="s">
        <v>743</v>
      </c>
      <c r="H252" t="s">
        <v>1550</v>
      </c>
      <c r="I252" t="s">
        <v>380</v>
      </c>
      <c r="J252" t="s">
        <v>1664</v>
      </c>
    </row>
    <row r="253" spans="1:10">
      <c r="A253">
        <v>252</v>
      </c>
      <c r="B253" t="s">
        <v>585</v>
      </c>
      <c r="C253" t="s">
        <v>43</v>
      </c>
      <c r="D253" t="s">
        <v>1551</v>
      </c>
      <c r="E253" t="s">
        <v>1552</v>
      </c>
      <c r="F253" t="s">
        <v>1553</v>
      </c>
      <c r="G253" t="s">
        <v>616</v>
      </c>
      <c r="H253" t="s">
        <v>380</v>
      </c>
      <c r="I253" t="s">
        <v>380</v>
      </c>
      <c r="J253" t="s">
        <v>1664</v>
      </c>
    </row>
    <row r="254" spans="1:10">
      <c r="A254">
        <v>253</v>
      </c>
      <c r="B254" t="s">
        <v>585</v>
      </c>
      <c r="C254" t="s">
        <v>43</v>
      </c>
      <c r="D254" t="s">
        <v>1554</v>
      </c>
      <c r="E254" t="s">
        <v>1555</v>
      </c>
      <c r="F254" t="s">
        <v>1556</v>
      </c>
      <c r="G254" t="s">
        <v>1144</v>
      </c>
      <c r="H254" t="s">
        <v>380</v>
      </c>
      <c r="I254" t="s">
        <v>380</v>
      </c>
      <c r="J254" t="s">
        <v>1664</v>
      </c>
    </row>
    <row r="255" spans="1:10">
      <c r="A255">
        <v>254</v>
      </c>
      <c r="B255" t="s">
        <v>585</v>
      </c>
      <c r="C255" t="s">
        <v>43</v>
      </c>
      <c r="D255" t="s">
        <v>1557</v>
      </c>
      <c r="E255" t="s">
        <v>1558</v>
      </c>
      <c r="F255" t="s">
        <v>1559</v>
      </c>
      <c r="G255" t="s">
        <v>670</v>
      </c>
      <c r="H255" t="s">
        <v>380</v>
      </c>
      <c r="I255" t="s">
        <v>689</v>
      </c>
      <c r="J255" t="s">
        <v>1664</v>
      </c>
    </row>
    <row r="256" spans="1:10">
      <c r="A256">
        <v>255</v>
      </c>
      <c r="B256" t="s">
        <v>585</v>
      </c>
      <c r="C256" t="s">
        <v>43</v>
      </c>
      <c r="D256" t="s">
        <v>1560</v>
      </c>
      <c r="E256" t="s">
        <v>1561</v>
      </c>
      <c r="F256" t="s">
        <v>1562</v>
      </c>
      <c r="G256" t="s">
        <v>670</v>
      </c>
      <c r="H256" t="s">
        <v>380</v>
      </c>
      <c r="I256" t="s">
        <v>380</v>
      </c>
      <c r="J256" t="s">
        <v>1664</v>
      </c>
    </row>
    <row r="257" spans="1:10">
      <c r="A257">
        <v>256</v>
      </c>
      <c r="B257" t="s">
        <v>585</v>
      </c>
      <c r="C257" t="s">
        <v>43</v>
      </c>
      <c r="D257" t="s">
        <v>1563</v>
      </c>
      <c r="E257" t="s">
        <v>1564</v>
      </c>
      <c r="F257" t="s">
        <v>1565</v>
      </c>
      <c r="G257" t="s">
        <v>670</v>
      </c>
      <c r="H257" t="s">
        <v>380</v>
      </c>
      <c r="I257" t="s">
        <v>1566</v>
      </c>
      <c r="J257" t="s">
        <v>1664</v>
      </c>
    </row>
    <row r="258" spans="1:10">
      <c r="A258">
        <v>257</v>
      </c>
      <c r="B258" t="s">
        <v>585</v>
      </c>
      <c r="C258" t="s">
        <v>43</v>
      </c>
      <c r="D258" t="s">
        <v>1567</v>
      </c>
      <c r="E258" t="s">
        <v>1568</v>
      </c>
      <c r="F258" t="s">
        <v>1569</v>
      </c>
      <c r="G258" t="s">
        <v>604</v>
      </c>
      <c r="H258" t="s">
        <v>380</v>
      </c>
      <c r="I258" t="s">
        <v>380</v>
      </c>
      <c r="J258" t="s">
        <v>1664</v>
      </c>
    </row>
    <row r="259" spans="1:10">
      <c r="A259">
        <v>258</v>
      </c>
      <c r="B259" t="s">
        <v>585</v>
      </c>
      <c r="C259" t="s">
        <v>43</v>
      </c>
      <c r="D259" t="s">
        <v>1570</v>
      </c>
      <c r="E259" t="s">
        <v>1571</v>
      </c>
      <c r="F259" t="s">
        <v>1572</v>
      </c>
      <c r="G259" t="s">
        <v>616</v>
      </c>
      <c r="H259" t="s">
        <v>380</v>
      </c>
      <c r="I259" t="s">
        <v>380</v>
      </c>
      <c r="J259" t="s">
        <v>1664</v>
      </c>
    </row>
    <row r="260" spans="1:10">
      <c r="A260">
        <v>259</v>
      </c>
      <c r="B260" t="s">
        <v>585</v>
      </c>
      <c r="C260" t="s">
        <v>43</v>
      </c>
      <c r="D260" t="s">
        <v>1573</v>
      </c>
      <c r="E260" t="s">
        <v>1574</v>
      </c>
      <c r="F260" t="s">
        <v>1575</v>
      </c>
      <c r="G260" t="s">
        <v>670</v>
      </c>
      <c r="H260" t="s">
        <v>380</v>
      </c>
      <c r="I260" t="s">
        <v>380</v>
      </c>
      <c r="J260" t="s">
        <v>1664</v>
      </c>
    </row>
    <row r="261" spans="1:10">
      <c r="A261">
        <v>260</v>
      </c>
      <c r="B261" t="s">
        <v>585</v>
      </c>
      <c r="C261" t="s">
        <v>43</v>
      </c>
      <c r="D261" t="s">
        <v>1576</v>
      </c>
      <c r="E261" t="s">
        <v>1577</v>
      </c>
      <c r="F261" t="s">
        <v>1578</v>
      </c>
      <c r="G261" t="s">
        <v>808</v>
      </c>
      <c r="H261" t="s">
        <v>1579</v>
      </c>
      <c r="I261" t="s">
        <v>380</v>
      </c>
      <c r="J261" t="s">
        <v>1664</v>
      </c>
    </row>
    <row r="262" spans="1:10">
      <c r="A262">
        <v>261</v>
      </c>
      <c r="B262" t="s">
        <v>585</v>
      </c>
      <c r="C262" t="s">
        <v>43</v>
      </c>
      <c r="D262" t="s">
        <v>1580</v>
      </c>
      <c r="E262" t="s">
        <v>1581</v>
      </c>
      <c r="F262" t="s">
        <v>1582</v>
      </c>
      <c r="G262" t="s">
        <v>650</v>
      </c>
      <c r="H262" t="s">
        <v>1583</v>
      </c>
      <c r="I262" t="s">
        <v>380</v>
      </c>
      <c r="J262" t="s">
        <v>1664</v>
      </c>
    </row>
    <row r="263" spans="1:10">
      <c r="A263">
        <v>262</v>
      </c>
      <c r="B263" t="s">
        <v>585</v>
      </c>
      <c r="C263" t="s">
        <v>43</v>
      </c>
      <c r="D263" t="s">
        <v>1584</v>
      </c>
      <c r="E263" t="s">
        <v>1585</v>
      </c>
      <c r="F263" t="s">
        <v>1586</v>
      </c>
      <c r="G263" t="s">
        <v>808</v>
      </c>
      <c r="H263" t="s">
        <v>380</v>
      </c>
      <c r="I263" t="s">
        <v>1189</v>
      </c>
      <c r="J263" t="s">
        <v>1664</v>
      </c>
    </row>
    <row r="264" spans="1:10">
      <c r="A264">
        <v>263</v>
      </c>
      <c r="B264" t="s">
        <v>585</v>
      </c>
      <c r="C264" t="s">
        <v>43</v>
      </c>
      <c r="D264" t="s">
        <v>1587</v>
      </c>
      <c r="E264" t="s">
        <v>1588</v>
      </c>
      <c r="F264" t="s">
        <v>1589</v>
      </c>
      <c r="G264" t="s">
        <v>650</v>
      </c>
      <c r="H264" t="s">
        <v>1590</v>
      </c>
      <c r="I264" t="s">
        <v>380</v>
      </c>
      <c r="J264" t="s">
        <v>1664</v>
      </c>
    </row>
    <row r="265" spans="1:10">
      <c r="A265">
        <v>264</v>
      </c>
      <c r="B265" t="s">
        <v>585</v>
      </c>
      <c r="C265" t="s">
        <v>43</v>
      </c>
      <c r="D265" t="s">
        <v>1591</v>
      </c>
      <c r="E265" t="s">
        <v>1592</v>
      </c>
      <c r="F265" t="s">
        <v>1593</v>
      </c>
      <c r="G265" t="s">
        <v>616</v>
      </c>
      <c r="H265" t="s">
        <v>1594</v>
      </c>
      <c r="I265" t="s">
        <v>1595</v>
      </c>
      <c r="J265" t="s">
        <v>1664</v>
      </c>
    </row>
    <row r="266" spans="1:10">
      <c r="A266">
        <v>265</v>
      </c>
      <c r="B266" t="s">
        <v>585</v>
      </c>
      <c r="C266" t="s">
        <v>43</v>
      </c>
      <c r="D266" t="s">
        <v>1596</v>
      </c>
      <c r="E266" t="s">
        <v>1597</v>
      </c>
      <c r="F266" t="s">
        <v>1598</v>
      </c>
      <c r="G266" t="s">
        <v>670</v>
      </c>
      <c r="H266" t="s">
        <v>380</v>
      </c>
      <c r="I266" t="s">
        <v>380</v>
      </c>
      <c r="J266" t="s">
        <v>1664</v>
      </c>
    </row>
    <row r="267" spans="1:10">
      <c r="A267">
        <v>266</v>
      </c>
      <c r="B267" t="s">
        <v>585</v>
      </c>
      <c r="C267" t="s">
        <v>43</v>
      </c>
      <c r="D267" t="s">
        <v>1599</v>
      </c>
      <c r="E267" t="s">
        <v>1600</v>
      </c>
      <c r="F267" t="s">
        <v>1601</v>
      </c>
      <c r="G267" t="s">
        <v>1425</v>
      </c>
      <c r="H267" t="s">
        <v>380</v>
      </c>
      <c r="I267" t="s">
        <v>380</v>
      </c>
      <c r="J267" t="s">
        <v>1664</v>
      </c>
    </row>
    <row r="268" spans="1:10">
      <c r="A268">
        <v>267</v>
      </c>
      <c r="B268" t="s">
        <v>585</v>
      </c>
      <c r="C268" t="s">
        <v>43</v>
      </c>
      <c r="D268" t="s">
        <v>1602</v>
      </c>
      <c r="E268" t="s">
        <v>1603</v>
      </c>
      <c r="F268" t="s">
        <v>1604</v>
      </c>
      <c r="G268" t="s">
        <v>1605</v>
      </c>
      <c r="H268" t="s">
        <v>380</v>
      </c>
      <c r="I268" t="s">
        <v>380</v>
      </c>
      <c r="J268" t="s">
        <v>1664</v>
      </c>
    </row>
    <row r="269" spans="1:10">
      <c r="A269">
        <v>268</v>
      </c>
      <c r="B269" t="s">
        <v>585</v>
      </c>
      <c r="C269" t="s">
        <v>43</v>
      </c>
      <c r="D269" t="s">
        <v>1606</v>
      </c>
      <c r="E269" t="s">
        <v>1607</v>
      </c>
      <c r="F269" t="s">
        <v>1608</v>
      </c>
      <c r="G269" t="s">
        <v>1178</v>
      </c>
      <c r="H269" t="s">
        <v>380</v>
      </c>
      <c r="I269" t="s">
        <v>380</v>
      </c>
      <c r="J269" t="s">
        <v>1664</v>
      </c>
    </row>
    <row r="270" spans="1:10">
      <c r="A270">
        <v>269</v>
      </c>
      <c r="B270" t="s">
        <v>585</v>
      </c>
      <c r="C270" t="s">
        <v>43</v>
      </c>
      <c r="D270" t="s">
        <v>1609</v>
      </c>
      <c r="E270" t="s">
        <v>1610</v>
      </c>
      <c r="F270" t="s">
        <v>1611</v>
      </c>
      <c r="G270" t="s">
        <v>1612</v>
      </c>
      <c r="H270" t="s">
        <v>1613</v>
      </c>
      <c r="I270" t="s">
        <v>1614</v>
      </c>
      <c r="J270" t="s">
        <v>1664</v>
      </c>
    </row>
    <row r="271" spans="1:10">
      <c r="A271">
        <v>270</v>
      </c>
      <c r="B271" t="s">
        <v>585</v>
      </c>
      <c r="C271" t="s">
        <v>43</v>
      </c>
      <c r="D271" t="s">
        <v>1615</v>
      </c>
      <c r="E271" t="s">
        <v>1616</v>
      </c>
      <c r="F271" t="s">
        <v>1617</v>
      </c>
      <c r="G271" t="s">
        <v>1144</v>
      </c>
      <c r="H271" t="s">
        <v>1618</v>
      </c>
      <c r="I271" t="s">
        <v>1619</v>
      </c>
      <c r="J271" t="s">
        <v>1664</v>
      </c>
    </row>
    <row r="272" spans="1:10">
      <c r="A272">
        <v>271</v>
      </c>
      <c r="B272" t="s">
        <v>585</v>
      </c>
      <c r="C272" t="s">
        <v>43</v>
      </c>
      <c r="D272" t="s">
        <v>1620</v>
      </c>
      <c r="E272" t="s">
        <v>1621</v>
      </c>
      <c r="F272" t="s">
        <v>1622</v>
      </c>
      <c r="G272" t="s">
        <v>1623</v>
      </c>
      <c r="H272" t="s">
        <v>380</v>
      </c>
      <c r="I272" t="s">
        <v>663</v>
      </c>
      <c r="J272" t="s">
        <v>1664</v>
      </c>
    </row>
    <row r="273" spans="1:10">
      <c r="A273">
        <v>272</v>
      </c>
      <c r="B273" t="s">
        <v>585</v>
      </c>
      <c r="C273" t="s">
        <v>43</v>
      </c>
      <c r="D273" t="s">
        <v>1624</v>
      </c>
      <c r="E273" t="s">
        <v>1625</v>
      </c>
      <c r="F273" t="s">
        <v>1626</v>
      </c>
      <c r="G273" t="s">
        <v>616</v>
      </c>
      <c r="H273" t="s">
        <v>1627</v>
      </c>
      <c r="I273" t="s">
        <v>380</v>
      </c>
      <c r="J273" t="s">
        <v>1664</v>
      </c>
    </row>
    <row r="274" spans="1:10">
      <c r="A274">
        <v>273</v>
      </c>
      <c r="B274" t="s">
        <v>585</v>
      </c>
      <c r="C274" t="s">
        <v>43</v>
      </c>
      <c r="D274" t="s">
        <v>1628</v>
      </c>
      <c r="E274" t="s">
        <v>1629</v>
      </c>
      <c r="F274" t="s">
        <v>1270</v>
      </c>
      <c r="G274" t="s">
        <v>1630</v>
      </c>
      <c r="H274" t="s">
        <v>380</v>
      </c>
      <c r="I274" t="s">
        <v>1631</v>
      </c>
      <c r="J274" t="s">
        <v>1664</v>
      </c>
    </row>
    <row r="275" spans="1:10">
      <c r="A275">
        <v>274</v>
      </c>
      <c r="B275" t="s">
        <v>585</v>
      </c>
      <c r="C275" t="s">
        <v>43</v>
      </c>
      <c r="D275" t="s">
        <v>1632</v>
      </c>
      <c r="E275" t="s">
        <v>1633</v>
      </c>
      <c r="F275" t="s">
        <v>642</v>
      </c>
      <c r="G275" t="s">
        <v>1634</v>
      </c>
      <c r="H275" t="s">
        <v>1635</v>
      </c>
      <c r="I275" t="s">
        <v>380</v>
      </c>
      <c r="J275" t="s">
        <v>1664</v>
      </c>
    </row>
    <row r="276" spans="1:10">
      <c r="A276">
        <v>275</v>
      </c>
      <c r="B276" t="s">
        <v>585</v>
      </c>
      <c r="C276" t="s">
        <v>43</v>
      </c>
      <c r="D276" t="s">
        <v>1636</v>
      </c>
      <c r="E276" t="s">
        <v>1637</v>
      </c>
      <c r="F276" t="s">
        <v>1638</v>
      </c>
      <c r="G276" t="s">
        <v>1639</v>
      </c>
      <c r="H276" t="s">
        <v>1640</v>
      </c>
      <c r="I276" t="s">
        <v>380</v>
      </c>
      <c r="J276" t="s">
        <v>1664</v>
      </c>
    </row>
    <row r="277" spans="1:10">
      <c r="A277">
        <v>276</v>
      </c>
      <c r="B277" t="s">
        <v>585</v>
      </c>
      <c r="C277" t="s">
        <v>43</v>
      </c>
      <c r="D277" t="s">
        <v>1641</v>
      </c>
      <c r="E277" t="s">
        <v>1642</v>
      </c>
      <c r="F277" t="s">
        <v>1643</v>
      </c>
      <c r="G277" t="s">
        <v>604</v>
      </c>
      <c r="H277" t="s">
        <v>380</v>
      </c>
      <c r="I277" t="s">
        <v>380</v>
      </c>
      <c r="J277" t="s">
        <v>1664</v>
      </c>
    </row>
    <row r="278" spans="1:10">
      <c r="A278">
        <v>277</v>
      </c>
      <c r="B278" t="s">
        <v>585</v>
      </c>
      <c r="C278" t="s">
        <v>43</v>
      </c>
      <c r="D278" t="s">
        <v>1644</v>
      </c>
      <c r="E278" t="s">
        <v>1645</v>
      </c>
      <c r="F278" t="s">
        <v>1646</v>
      </c>
      <c r="G278" t="s">
        <v>670</v>
      </c>
      <c r="H278" t="s">
        <v>380</v>
      </c>
      <c r="I278" t="s">
        <v>380</v>
      </c>
      <c r="J278" t="s">
        <v>1664</v>
      </c>
    </row>
    <row r="279" spans="1:10">
      <c r="A279">
        <v>278</v>
      </c>
      <c r="B279" t="s">
        <v>585</v>
      </c>
      <c r="C279" t="s">
        <v>43</v>
      </c>
      <c r="D279" t="s">
        <v>1647</v>
      </c>
      <c r="E279" t="s">
        <v>1648</v>
      </c>
      <c r="F279" t="s">
        <v>1649</v>
      </c>
      <c r="G279" t="s">
        <v>616</v>
      </c>
      <c r="H279" t="s">
        <v>380</v>
      </c>
      <c r="I279" t="s">
        <v>380</v>
      </c>
      <c r="J279" t="s">
        <v>1664</v>
      </c>
    </row>
    <row r="280" spans="1:10">
      <c r="A280">
        <v>279</v>
      </c>
      <c r="B280" t="s">
        <v>585</v>
      </c>
      <c r="C280" t="s">
        <v>43</v>
      </c>
      <c r="D280" t="s">
        <v>1650</v>
      </c>
      <c r="E280" t="s">
        <v>1651</v>
      </c>
      <c r="F280" t="s">
        <v>1652</v>
      </c>
      <c r="G280" t="s">
        <v>670</v>
      </c>
      <c r="H280" t="s">
        <v>380</v>
      </c>
      <c r="I280" t="s">
        <v>380</v>
      </c>
      <c r="J280" t="s">
        <v>1664</v>
      </c>
    </row>
    <row r="281" spans="1:10">
      <c r="A281">
        <v>280</v>
      </c>
      <c r="B281" t="s">
        <v>585</v>
      </c>
      <c r="C281" t="s">
        <v>43</v>
      </c>
      <c r="D281" t="s">
        <v>1653</v>
      </c>
      <c r="E281" t="s">
        <v>1654</v>
      </c>
      <c r="F281" t="s">
        <v>1655</v>
      </c>
      <c r="G281" t="s">
        <v>670</v>
      </c>
      <c r="H281" t="s">
        <v>380</v>
      </c>
      <c r="I281" t="s">
        <v>1566</v>
      </c>
      <c r="J281" t="s">
        <v>1664</v>
      </c>
    </row>
    <row r="282" spans="1:10">
      <c r="A282">
        <v>281</v>
      </c>
      <c r="B282" t="s">
        <v>585</v>
      </c>
      <c r="C282" t="s">
        <v>43</v>
      </c>
      <c r="D282" t="s">
        <v>1656</v>
      </c>
      <c r="E282" t="s">
        <v>1657</v>
      </c>
      <c r="F282" t="s">
        <v>1658</v>
      </c>
      <c r="G282" t="s">
        <v>604</v>
      </c>
      <c r="H282" t="s">
        <v>380</v>
      </c>
      <c r="I282" t="s">
        <v>380</v>
      </c>
      <c r="J282" t="s">
        <v>1664</v>
      </c>
    </row>
    <row r="283" spans="1:10">
      <c r="A283">
        <v>282</v>
      </c>
      <c r="B283" t="s">
        <v>585</v>
      </c>
      <c r="C283" t="s">
        <v>43</v>
      </c>
      <c r="D283" t="s">
        <v>1659</v>
      </c>
      <c r="E283" t="s">
        <v>1660</v>
      </c>
      <c r="F283" t="s">
        <v>1661</v>
      </c>
      <c r="G283" t="s">
        <v>1662</v>
      </c>
      <c r="H283" t="s">
        <v>380</v>
      </c>
      <c r="I283" t="s">
        <v>380</v>
      </c>
      <c r="J283" t="s">
        <v>1664</v>
      </c>
    </row>
  </sheetData>
  <sheetProtection formatColumns="0" formatRows="0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sheetPr codeName="modClassifierValidat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sheetPr codeName="modHyp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sheetPr codeName="modList00">
    <tabColor indexed="47"/>
  </sheetPr>
  <dimension ref="A1"/>
  <sheetViews>
    <sheetView showGridLines="0" workbookViewId="0"/>
  </sheetViews>
  <sheetFormatPr defaultRowHeight="15"/>
  <sheetData/>
  <sheetProtection formatColumns="0" formatRows="0"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sheetPr codeName="modList01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sheetPr codeName="modList03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37.xml><?xml version="1.0" encoding="utf-8"?>
<worksheet xmlns="http://schemas.openxmlformats.org/spreadsheetml/2006/main" xmlns:r="http://schemas.openxmlformats.org/officeDocument/2006/relationships">
  <sheetPr codeName="modList04">
    <tabColor indexed="47"/>
  </sheetPr>
  <dimension ref="A4:F20"/>
  <sheetViews>
    <sheetView showGridLines="0" workbookViewId="0"/>
  </sheetViews>
  <sheetFormatPr defaultRowHeight="15"/>
  <sheetData>
    <row r="4" spans="1:6" ht="23.1" customHeight="1">
      <c r="D4" t="s">
        <v>255</v>
      </c>
      <c r="E4" t="s">
        <v>256</v>
      </c>
    </row>
    <row r="5" spans="1:6" ht="23.1" customHeight="1">
      <c r="D5" t="s">
        <v>257</v>
      </c>
      <c r="E5" t="s">
        <v>258</v>
      </c>
    </row>
    <row r="6" spans="1:6" ht="23.1" customHeight="1">
      <c r="D6" t="s">
        <v>259</v>
      </c>
      <c r="E6" t="s">
        <v>260</v>
      </c>
    </row>
    <row r="7" spans="1:6" ht="23.1" customHeight="1">
      <c r="D7" t="s">
        <v>261</v>
      </c>
      <c r="E7" t="s">
        <v>262</v>
      </c>
    </row>
    <row r="12" spans="1:6" ht="18" customHeight="1">
      <c r="E12" s="1" t="s">
        <v>263</v>
      </c>
      <c r="F12" s="1"/>
    </row>
    <row r="13" spans="1:6" ht="21" customHeight="1">
      <c r="A13" t="s">
        <v>264</v>
      </c>
      <c r="B13" t="s">
        <v>265</v>
      </c>
      <c r="E13" t="s">
        <v>266</v>
      </c>
    </row>
    <row r="14" spans="1:6" ht="21" customHeight="1">
      <c r="A14" t="s">
        <v>267</v>
      </c>
      <c r="B14" t="s">
        <v>268</v>
      </c>
      <c r="E14" t="s">
        <v>269</v>
      </c>
    </row>
    <row r="15" spans="1:6" ht="21" customHeight="1">
      <c r="A15" t="s">
        <v>270</v>
      </c>
      <c r="B15" t="s">
        <v>271</v>
      </c>
      <c r="E15" t="s">
        <v>272</v>
      </c>
    </row>
    <row r="16" spans="1:6" ht="21" customHeight="1">
      <c r="A16" t="s">
        <v>273</v>
      </c>
      <c r="B16" t="s">
        <v>274</v>
      </c>
      <c r="E16" t="s">
        <v>275</v>
      </c>
    </row>
    <row r="19" spans="1:4">
      <c r="A19" s="1" t="s">
        <v>276</v>
      </c>
      <c r="B19" s="1"/>
      <c r="C19" s="1"/>
    </row>
    <row r="20" spans="1:4" ht="23.1" customHeight="1">
      <c r="D20" t="s">
        <v>277</v>
      </c>
    </row>
  </sheetData>
  <sheetProtection formatColumns="0" formatRows="0"/>
  <mergeCells count="2">
    <mergeCell ref="E12:F12"/>
    <mergeCell ref="A19:C19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E20:G20 F4:I7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sheetPr codeName="modList07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>
  <sheetPr codeName="modfrmRezimChoose">
    <tabColor indexed="47"/>
  </sheetPr>
  <dimension ref="A1"/>
  <sheetViews>
    <sheetView showGridLines="0" zoomScaleNormal="85" workbookViewId="0"/>
  </sheetViews>
  <sheetFormatPr defaultRowHeight="15"/>
  <sheetData/>
  <sheetProtection formatColumns="0" formatRows="0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04">
    <tabColor rgb="FFEAEBEE"/>
  </sheetPr>
  <dimension ref="A1:G50"/>
  <sheetViews>
    <sheetView showGridLines="0" topLeftCell="C27" workbookViewId="0">
      <selection activeCell="G49" sqref="G49"/>
    </sheetView>
  </sheetViews>
  <sheetFormatPr defaultRowHeight="15"/>
  <cols>
    <col min="1" max="2" width="15" hidden="1" customWidth="1"/>
    <col min="3" max="3" width="3.7109375" customWidth="1"/>
    <col min="4" max="4" width="9.28515625" customWidth="1"/>
    <col min="5" max="5" width="56.85546875" customWidth="1"/>
    <col min="6" max="6" width="64.42578125" customWidth="1"/>
    <col min="7" max="7" width="113.5703125" customWidth="1"/>
    <col min="11" max="11" width="29.140625" customWidth="1"/>
    <col min="12" max="12" width="25.5703125" customWidth="1"/>
    <col min="13" max="14" width="3.7109375" customWidth="1"/>
  </cols>
  <sheetData>
    <row r="1" spans="1:7" hidden="1">
      <c r="A1" t="s">
        <v>374</v>
      </c>
    </row>
    <row r="2" spans="1:7" hidden="1"/>
    <row r="4" spans="1:7">
      <c r="D4" s="1" t="s">
        <v>394</v>
      </c>
      <c r="E4" s="1"/>
      <c r="F4" s="1"/>
    </row>
    <row r="5" spans="1:7">
      <c r="D5" s="1"/>
      <c r="E5" s="1"/>
      <c r="F5" s="1"/>
      <c r="G5" s="1"/>
    </row>
    <row r="6" spans="1:7" hidden="1">
      <c r="E6" s="1" t="s">
        <v>519</v>
      </c>
      <c r="F6" s="1"/>
    </row>
    <row r="7" spans="1:7">
      <c r="D7" s="1" t="s">
        <v>388</v>
      </c>
      <c r="E7" s="1"/>
      <c r="F7" s="1"/>
      <c r="G7" s="1" t="s">
        <v>390</v>
      </c>
    </row>
    <row r="8" spans="1:7">
      <c r="D8" t="s">
        <v>29</v>
      </c>
      <c r="E8" t="s">
        <v>389</v>
      </c>
      <c r="F8" t="s">
        <v>387</v>
      </c>
      <c r="G8" s="1"/>
    </row>
    <row r="9" spans="1:7" ht="12" customHeight="1">
      <c r="D9">
        <v>1</v>
      </c>
      <c r="E9">
        <v>2</v>
      </c>
      <c r="F9">
        <v>3</v>
      </c>
      <c r="G9">
        <v>4</v>
      </c>
    </row>
    <row r="10" spans="1:7">
      <c r="D10" t="s">
        <v>30</v>
      </c>
      <c r="E10" t="s">
        <v>544</v>
      </c>
      <c r="F10" t="str">
        <f>IF(region_name="","",region_name)</f>
        <v>Брянская область</v>
      </c>
      <c r="G10" t="s">
        <v>440</v>
      </c>
    </row>
    <row r="11" spans="1:7">
      <c r="D11" t="s">
        <v>5</v>
      </c>
      <c r="E11" t="s">
        <v>392</v>
      </c>
      <c r="F11" t="s">
        <v>393</v>
      </c>
    </row>
    <row r="12" spans="1:7">
      <c r="D12" t="s">
        <v>395</v>
      </c>
      <c r="E12" t="s">
        <v>400</v>
      </c>
      <c r="F12" t="s">
        <v>2247</v>
      </c>
      <c r="G12" t="s">
        <v>439</v>
      </c>
    </row>
    <row r="13" spans="1:7">
      <c r="D13" t="s">
        <v>396</v>
      </c>
      <c r="E13" t="s">
        <v>402</v>
      </c>
      <c r="F13" t="str">
        <f>IF(inn="","",inn)</f>
        <v>3250517421</v>
      </c>
      <c r="G13" t="s">
        <v>438</v>
      </c>
    </row>
    <row r="14" spans="1:7">
      <c r="D14" t="s">
        <v>397</v>
      </c>
      <c r="E14" t="s">
        <v>401</v>
      </c>
      <c r="F14" t="str">
        <f>IF(kpp="","",kpp)</f>
        <v>773101001</v>
      </c>
      <c r="G14" t="s">
        <v>437</v>
      </c>
    </row>
    <row r="15" spans="1:7">
      <c r="D15" t="s">
        <v>398</v>
      </c>
      <c r="E15" t="s">
        <v>403</v>
      </c>
      <c r="F15" t="s">
        <v>2248</v>
      </c>
      <c r="G15" t="s">
        <v>436</v>
      </c>
    </row>
    <row r="16" spans="1:7">
      <c r="D16" t="s">
        <v>399</v>
      </c>
      <c r="E16" t="s">
        <v>404</v>
      </c>
      <c r="F16" t="s">
        <v>2249</v>
      </c>
      <c r="G16" t="s">
        <v>433</v>
      </c>
    </row>
    <row r="17" spans="4:7">
      <c r="D17" t="s">
        <v>405</v>
      </c>
      <c r="E17" t="s">
        <v>406</v>
      </c>
      <c r="F17" t="s">
        <v>2250</v>
      </c>
    </row>
    <row r="18" spans="4:7">
      <c r="D18" t="s">
        <v>6</v>
      </c>
      <c r="E18" t="s">
        <v>545</v>
      </c>
      <c r="F18" t="s">
        <v>393</v>
      </c>
    </row>
    <row r="19" spans="4:7">
      <c r="D19" t="s">
        <v>407</v>
      </c>
      <c r="E19" t="s">
        <v>408</v>
      </c>
      <c r="F19" t="s">
        <v>393</v>
      </c>
    </row>
    <row r="20" spans="4:7">
      <c r="D20" t="s">
        <v>417</v>
      </c>
      <c r="E20" t="s">
        <v>409</v>
      </c>
      <c r="F20" t="s">
        <v>2251</v>
      </c>
      <c r="G20" t="s">
        <v>547</v>
      </c>
    </row>
    <row r="21" spans="4:7">
      <c r="D21" t="s">
        <v>418</v>
      </c>
      <c r="E21" t="s">
        <v>410</v>
      </c>
      <c r="F21" t="s">
        <v>2252</v>
      </c>
      <c r="G21" t="s">
        <v>548</v>
      </c>
    </row>
    <row r="22" spans="4:7">
      <c r="D22" t="s">
        <v>419</v>
      </c>
      <c r="E22" t="s">
        <v>411</v>
      </c>
      <c r="F22" t="s">
        <v>2253</v>
      </c>
      <c r="G22" t="s">
        <v>549</v>
      </c>
    </row>
    <row r="23" spans="4:7">
      <c r="D23" t="s">
        <v>414</v>
      </c>
      <c r="E23" t="s">
        <v>412</v>
      </c>
      <c r="F23" t="s">
        <v>2244</v>
      </c>
    </row>
    <row r="24" spans="4:7">
      <c r="D24" t="s">
        <v>415</v>
      </c>
      <c r="E24" t="s">
        <v>413</v>
      </c>
      <c r="F24" t="s">
        <v>2245</v>
      </c>
    </row>
    <row r="25" spans="4:7">
      <c r="D25" t="s">
        <v>416</v>
      </c>
      <c r="E25" t="s">
        <v>344</v>
      </c>
      <c r="F25" t="s">
        <v>2246</v>
      </c>
    </row>
    <row r="26" spans="4:7">
      <c r="D26" t="s">
        <v>7</v>
      </c>
      <c r="E26" t="s">
        <v>363</v>
      </c>
      <c r="F26" t="s">
        <v>393</v>
      </c>
    </row>
    <row r="27" spans="4:7">
      <c r="D27" t="s">
        <v>423</v>
      </c>
      <c r="E27" t="s">
        <v>420</v>
      </c>
      <c r="F27" t="s">
        <v>2254</v>
      </c>
      <c r="G27" t="s">
        <v>435</v>
      </c>
    </row>
    <row r="28" spans="4:7">
      <c r="D28" t="s">
        <v>424</v>
      </c>
      <c r="E28" t="s">
        <v>421</v>
      </c>
      <c r="F28" t="s">
        <v>2255</v>
      </c>
      <c r="G28" t="s">
        <v>434</v>
      </c>
    </row>
    <row r="29" spans="4:7">
      <c r="D29" t="s">
        <v>425</v>
      </c>
      <c r="E29" t="s">
        <v>422</v>
      </c>
      <c r="F29" t="s">
        <v>2256</v>
      </c>
      <c r="G29" t="s">
        <v>550</v>
      </c>
    </row>
    <row r="30" spans="4:7">
      <c r="D30" t="s">
        <v>19</v>
      </c>
      <c r="E30" t="s">
        <v>426</v>
      </c>
      <c r="F30" t="s">
        <v>2257</v>
      </c>
      <c r="G30" t="s">
        <v>552</v>
      </c>
    </row>
    <row r="31" spans="4:7">
      <c r="D31" t="s">
        <v>20</v>
      </c>
      <c r="E31" t="s">
        <v>551</v>
      </c>
      <c r="F31" t="s">
        <v>2258</v>
      </c>
      <c r="G31" t="s">
        <v>552</v>
      </c>
    </row>
    <row r="32" spans="4:7">
      <c r="D32" t="s">
        <v>112</v>
      </c>
      <c r="E32" t="s">
        <v>441</v>
      </c>
      <c r="F32" t="s">
        <v>393</v>
      </c>
    </row>
    <row r="33" spans="1:7">
      <c r="D33" t="s">
        <v>427</v>
      </c>
      <c r="E33" t="s">
        <v>413</v>
      </c>
      <c r="F33" t="s">
        <v>2259</v>
      </c>
      <c r="G33" s="1" t="s">
        <v>553</v>
      </c>
    </row>
    <row r="34" spans="1:7" ht="15" customHeight="1">
      <c r="E34" t="s">
        <v>446</v>
      </c>
      <c r="G34" s="1"/>
    </row>
    <row r="35" spans="1:7">
      <c r="D35" t="s">
        <v>113</v>
      </c>
      <c r="E35" t="s">
        <v>375</v>
      </c>
      <c r="F35" t="s">
        <v>2260</v>
      </c>
      <c r="G35" t="s">
        <v>442</v>
      </c>
    </row>
    <row r="36" spans="1:7">
      <c r="D36" t="s">
        <v>140</v>
      </c>
      <c r="E36" t="s">
        <v>252</v>
      </c>
      <c r="F36" t="s">
        <v>2261</v>
      </c>
    </row>
    <row r="37" spans="1:7">
      <c r="D37" t="s">
        <v>141</v>
      </c>
      <c r="E37" t="s">
        <v>428</v>
      </c>
      <c r="F37" t="s">
        <v>393</v>
      </c>
    </row>
    <row r="38" spans="1:7">
      <c r="A38" s="1" t="s">
        <v>432</v>
      </c>
      <c r="D38" t="s">
        <v>432</v>
      </c>
      <c r="E38" t="s">
        <v>490</v>
      </c>
      <c r="F38" t="s">
        <v>2262</v>
      </c>
      <c r="G38" t="s">
        <v>443</v>
      </c>
    </row>
    <row r="39" spans="1:7">
      <c r="A39" s="1"/>
      <c r="D39" t="s">
        <v>491</v>
      </c>
      <c r="E39" t="s">
        <v>429</v>
      </c>
      <c r="F39" t="s">
        <v>2262</v>
      </c>
      <c r="G39" t="s">
        <v>444</v>
      </c>
    </row>
    <row r="40" spans="1:7">
      <c r="A40" s="1"/>
      <c r="D40" t="s">
        <v>492</v>
      </c>
      <c r="E40" t="s">
        <v>430</v>
      </c>
      <c r="F40" t="s">
        <v>2262</v>
      </c>
      <c r="G40" t="s">
        <v>445</v>
      </c>
    </row>
    <row r="41" spans="1:7">
      <c r="A41" s="1"/>
      <c r="D41" t="s">
        <v>493</v>
      </c>
      <c r="E41" t="s">
        <v>431</v>
      </c>
      <c r="F41" t="s">
        <v>2262</v>
      </c>
      <c r="G41" t="s">
        <v>554</v>
      </c>
    </row>
    <row r="42" spans="1:7">
      <c r="E42" t="s">
        <v>367</v>
      </c>
    </row>
    <row r="44" spans="1:7" ht="22.5" customHeight="1">
      <c r="C44" s="1"/>
      <c r="D44" s="1" t="s">
        <v>546</v>
      </c>
      <c r="E44" s="1"/>
      <c r="F44" s="1"/>
      <c r="G44" s="1"/>
    </row>
    <row r="45" spans="1:7" ht="21.75" customHeight="1">
      <c r="C45" s="1"/>
      <c r="D45" s="1"/>
      <c r="E45" s="1"/>
      <c r="F45" s="1"/>
      <c r="G45" s="1"/>
    </row>
    <row r="47" spans="1:7" ht="27" customHeight="1"/>
    <row r="49" ht="39" customHeight="1"/>
    <row r="50" ht="27" customHeight="1"/>
  </sheetData>
  <sheetProtection sheet="1" objects="1" scenarios="1" formatColumns="0" formatRows="0"/>
  <mergeCells count="9">
    <mergeCell ref="D4:F4"/>
    <mergeCell ref="A38:A41"/>
    <mergeCell ref="C44:C45"/>
    <mergeCell ref="D44:G45"/>
    <mergeCell ref="D7:F7"/>
    <mergeCell ref="G33:G34"/>
    <mergeCell ref="D5:G5"/>
    <mergeCell ref="E6:F6"/>
    <mergeCell ref="G7:G8"/>
  </mergeCells>
  <dataValidations count="3">
    <dataValidation allowBlank="1" showInputMessage="1" showErrorMessage="1" prompt="Выберите значение из календаря (иконка справа от выбранной ячейки), либо введите дату непосредственно в ячейку" sqref="F16"/>
    <dataValidation type="textLength" operator="lessThanOrEqual" allowBlank="1" showInputMessage="1" showErrorMessage="1" errorTitle="Ошибка" error="Допускается ввод не более 900 символов!" sqref="F12 F17 F20:F25 F15 F33 F27:F31 F35:F36">
      <formula1>900</formula1>
    </dataValidation>
    <dataValidation type="list" allowBlank="1" showDropDown="1" showInputMessage="1" showErrorMessage="1" error="для выбора выполните двойной щелчок по ячейке" prompt="Для выбора выполните двойной щелчок левой клавиши мыши по соответствующей ячейке." sqref="F38:F41">
      <formula1>"a"</formula1>
    </dataValidation>
  </dataValidations>
  <pageMargins left="0.7" right="0.7" top="0.75" bottom="0.75" header="0.3" footer="0.3"/>
  <pageSetup paperSize="9" orientation="portrait" horizontalDpi="4294967292" r:id="rId1"/>
  <headerFooter alignWithMargins="0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>
  <sheetPr codeName="modfrmDateChoose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>
  <sheetPr codeName="modComm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>
  <sheetPr codeName="modThisWorkbook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>
  <sheetPr codeName="modfrmReestrMR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>
  <sheetPr codeName="modfrmRegion">
    <tabColor indexed="47"/>
  </sheetPr>
  <dimension ref="A1"/>
  <sheetViews>
    <sheetView showGridLines="0" workbookViewId="0"/>
  </sheetViews>
  <sheetFormatPr defaultRowHeight="15"/>
  <sheetData/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>
  <sheetPr codeName="modfrmCheckUpdates">
    <tabColor indexed="47"/>
  </sheetPr>
  <dimension ref="A1"/>
  <sheetViews>
    <sheetView showGridLines="0"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02">
    <tabColor rgb="FFEAEBEE"/>
    <pageSetUpPr fitToPage="1"/>
  </sheetPr>
  <dimension ref="A1:S13"/>
  <sheetViews>
    <sheetView showGridLines="0" topLeftCell="C3" workbookViewId="0">
      <selection activeCell="I21" sqref="I21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5.5703125" customWidth="1"/>
    <col min="5" max="6" width="38.140625" customWidth="1"/>
    <col min="7" max="9" width="21.28515625" customWidth="1"/>
    <col min="10" max="10" width="103.7109375" customWidth="1"/>
    <col min="11" max="11" width="3.7109375" customWidth="1"/>
    <col min="12" max="14" width="10.5703125" hidden="1" customWidth="1"/>
    <col min="15" max="15" width="13.7109375" hidden="1" customWidth="1"/>
    <col min="16" max="16" width="15.42578125" hidden="1" customWidth="1"/>
    <col min="17" max="17" width="16.28515625" hidden="1" customWidth="1"/>
    <col min="18" max="21" width="0" hidden="1" customWidth="1"/>
  </cols>
  <sheetData>
    <row r="1" spans="4:19" ht="16.5" hidden="1" customHeight="1"/>
    <row r="2" spans="4:19" ht="16.5" hidden="1" customHeight="1"/>
    <row r="4" spans="4:19" ht="22.5" customHeight="1">
      <c r="D4" s="1" t="s">
        <v>447</v>
      </c>
      <c r="E4" s="1"/>
      <c r="F4" s="1"/>
      <c r="G4" s="1"/>
      <c r="H4" s="1"/>
      <c r="I4" s="1"/>
    </row>
    <row r="6" spans="4:19" ht="14.25" customHeight="1">
      <c r="D6" s="1" t="s">
        <v>388</v>
      </c>
      <c r="E6" s="1"/>
      <c r="F6" s="1"/>
      <c r="G6" s="1"/>
      <c r="H6" s="1"/>
      <c r="I6" s="1"/>
      <c r="J6" s="1" t="s">
        <v>390</v>
      </c>
    </row>
    <row r="7" spans="4:19" ht="14.25" customHeight="1">
      <c r="D7" s="1" t="s">
        <v>29</v>
      </c>
      <c r="E7" s="1" t="s">
        <v>448</v>
      </c>
      <c r="F7" s="1" t="s">
        <v>379</v>
      </c>
      <c r="G7" s="1" t="s">
        <v>449</v>
      </c>
      <c r="H7" s="1" t="s">
        <v>450</v>
      </c>
      <c r="I7" s="1" t="s">
        <v>451</v>
      </c>
      <c r="J7" s="1"/>
    </row>
    <row r="8" spans="4:19" ht="35.25" customHeight="1">
      <c r="D8" s="1"/>
      <c r="E8" s="1"/>
      <c r="F8" s="1"/>
      <c r="G8" s="1"/>
      <c r="H8" s="1"/>
      <c r="I8" s="1"/>
      <c r="J8" s="1"/>
    </row>
    <row r="9" spans="4:19" ht="12" customHeight="1">
      <c r="D9" t="s">
        <v>30</v>
      </c>
      <c r="E9" t="s">
        <v>5</v>
      </c>
      <c r="F9" t="s">
        <v>6</v>
      </c>
      <c r="G9" t="s">
        <v>7</v>
      </c>
      <c r="H9" t="s">
        <v>19</v>
      </c>
      <c r="I9" t="s">
        <v>20</v>
      </c>
      <c r="J9" t="s">
        <v>112</v>
      </c>
      <c r="R9" t="s">
        <v>500</v>
      </c>
      <c r="S9" t="s">
        <v>501</v>
      </c>
    </row>
    <row r="10" spans="4:19" ht="5.25" hidden="1" customHeight="1">
      <c r="D10" t="s">
        <v>517</v>
      </c>
    </row>
    <row r="11" spans="4:19" ht="67.5" customHeight="1">
      <c r="D11" t="s">
        <v>30</v>
      </c>
      <c r="E11" t="s">
        <v>2263</v>
      </c>
      <c r="F11" t="s">
        <v>534</v>
      </c>
      <c r="G11">
        <v>4.0270000000000001</v>
      </c>
      <c r="H11">
        <v>1</v>
      </c>
      <c r="I11">
        <v>0</v>
      </c>
      <c r="J11" s="1" t="s">
        <v>573</v>
      </c>
      <c r="R11" t="str">
        <f>IF(E11="","n",IF(ISERROR(MATCH(E11,List05_CS_Copy,0)),"n","y"))</f>
        <v>y</v>
      </c>
      <c r="S11" t="str">
        <f>IF(F11="","n",IF(ISERROR(MATCH(F11,List05_VD_Copy,0)),"n","y"))</f>
        <v>y</v>
      </c>
    </row>
    <row r="12" spans="4:19" ht="15" customHeight="1">
      <c r="E12" t="s">
        <v>380</v>
      </c>
      <c r="F12" t="s">
        <v>2242</v>
      </c>
      <c r="J12" s="1"/>
    </row>
    <row r="13" spans="4:19" ht="3" customHeight="1"/>
  </sheetData>
  <sheetProtection sheet="1" objects="1" scenarios="1" formatColumns="0" formatRows="0"/>
  <mergeCells count="10">
    <mergeCell ref="J11:J12"/>
    <mergeCell ref="D4:I4"/>
    <mergeCell ref="J6:J8"/>
    <mergeCell ref="D6:I6"/>
    <mergeCell ref="D7:D8"/>
    <mergeCell ref="E7:E8"/>
    <mergeCell ref="F7:F8"/>
    <mergeCell ref="G7:G8"/>
    <mergeCell ref="H7:H8"/>
    <mergeCell ref="I7:I8"/>
  </mergeCells>
  <dataValidations count="6">
    <dataValidation type="decimal" allowBlank="1" showErrorMessage="1" errorTitle="Ошибка" error="Допускается ввод только неотрицательных чисел!" sqref="G10:I10">
      <formula1>0</formula1>
      <formula2>9.99999999999999E+23</formula2>
    </dataValidation>
    <dataValidation allowBlank="1" showErrorMessage="1" errorTitle="Ошибка" error="Допускается ввод только неотрицательных чисел!" sqref="E10:F10"/>
    <dataValidation type="whole" allowBlank="1" showErrorMessage="1" errorTitle="Ошибка" error="Допускается ввод только неотрицательных целых чисел!" sqref="H11:I11">
      <formula1>0</formula1>
      <formula2>9.99999999999999E+23</formula2>
    </dataValidation>
    <dataValidation allowBlank="1" showInputMessage="1" showErrorMessage="1" prompt="Выберите один или несколько одновременно видов деятельности, выполнив последовательно по одному щелчку на строке с видом деятельности" sqref="F11"/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  <dataValidation type="decimal" allowBlank="1" showErrorMessage="1" errorTitle="Ошибка" error="Допускается ввод только неотрицательных чисел!" sqref="G11">
      <formula1>0</formula1>
      <formula2>9.99999999999999E+37</formula2>
    </dataValidation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01">
    <tabColor rgb="FFEAEBEE"/>
    <pageSetUpPr fitToPage="1"/>
  </sheetPr>
  <dimension ref="A1:S15"/>
  <sheetViews>
    <sheetView showGridLines="0" topLeftCell="C3" workbookViewId="0">
      <selection activeCell="J33" sqref="J33"/>
    </sheetView>
  </sheetViews>
  <sheetFormatPr defaultColWidth="10.5703125" defaultRowHeight="15"/>
  <cols>
    <col min="1" max="2" width="9.140625" hidden="1" customWidth="1"/>
    <col min="3" max="3" width="3.7109375" customWidth="1"/>
    <col min="4" max="4" width="6.28515625" bestFit="1" customWidth="1"/>
    <col min="5" max="5" width="30.7109375" customWidth="1"/>
    <col min="6" max="6" width="3.7109375" customWidth="1"/>
    <col min="7" max="7" width="6.28515625" bestFit="1" customWidth="1"/>
    <col min="8" max="8" width="30.7109375" customWidth="1"/>
    <col min="9" max="9" width="9" bestFit="1" customWidth="1"/>
    <col min="10" max="10" width="12.140625" customWidth="1"/>
    <col min="11" max="11" width="46.7109375" customWidth="1"/>
    <col min="12" max="12" width="100.28515625" customWidth="1"/>
    <col min="13" max="13" width="7.5703125" hidden="1" customWidth="1"/>
    <col min="14" max="14" width="10.5703125" hidden="1" customWidth="1"/>
    <col min="15" max="22" width="0" hidden="1" customWidth="1"/>
  </cols>
  <sheetData>
    <row r="1" spans="3:19" ht="16.5" hidden="1" customHeight="1">
      <c r="P1" t="s">
        <v>154</v>
      </c>
      <c r="Q1" t="s">
        <v>155</v>
      </c>
      <c r="R1" t="s">
        <v>138</v>
      </c>
    </row>
    <row r="2" spans="3:19" ht="16.5" hidden="1" customHeight="1"/>
    <row r="4" spans="3:19">
      <c r="D4" s="1" t="s">
        <v>556</v>
      </c>
      <c r="E4" s="1"/>
      <c r="F4" s="1"/>
      <c r="G4" s="1"/>
      <c r="H4" s="1"/>
      <c r="I4" s="1"/>
    </row>
    <row r="6" spans="3:19">
      <c r="D6" s="1" t="s">
        <v>388</v>
      </c>
      <c r="E6" s="1"/>
      <c r="F6" s="1"/>
      <c r="G6" s="1"/>
      <c r="H6" s="1"/>
      <c r="I6" s="1"/>
      <c r="J6" s="1"/>
      <c r="K6" s="1"/>
      <c r="L6" s="1" t="s">
        <v>390</v>
      </c>
    </row>
    <row r="7" spans="3:19">
      <c r="D7" t="s">
        <v>29</v>
      </c>
      <c r="E7" t="s">
        <v>137</v>
      </c>
      <c r="G7" t="s">
        <v>29</v>
      </c>
      <c r="H7" t="s">
        <v>139</v>
      </c>
      <c r="I7" t="s">
        <v>138</v>
      </c>
      <c r="J7" t="s">
        <v>453</v>
      </c>
      <c r="K7" t="s">
        <v>454</v>
      </c>
      <c r="L7" s="1"/>
    </row>
    <row r="8" spans="3:19" ht="12" customHeight="1">
      <c r="D8" t="s">
        <v>30</v>
      </c>
      <c r="E8" t="s">
        <v>5</v>
      </c>
      <c r="G8" t="s">
        <v>6</v>
      </c>
      <c r="H8" t="s">
        <v>7</v>
      </c>
      <c r="I8" t="s">
        <v>19</v>
      </c>
      <c r="J8" t="s">
        <v>20</v>
      </c>
      <c r="K8" t="s">
        <v>112</v>
      </c>
      <c r="L8" t="s">
        <v>113</v>
      </c>
    </row>
    <row r="9" spans="3:19" ht="78.75" hidden="1" customHeight="1">
      <c r="D9">
        <v>0</v>
      </c>
      <c r="G9">
        <v>0</v>
      </c>
      <c r="L9" s="1" t="s">
        <v>452</v>
      </c>
    </row>
    <row r="10" spans="3:19" ht="21.95" hidden="1" customHeight="1">
      <c r="C10" s="1" t="s">
        <v>2264</v>
      </c>
      <c r="D10" s="1">
        <v>1</v>
      </c>
      <c r="E10" s="1" t="s">
        <v>1759</v>
      </c>
      <c r="G10">
        <v>0</v>
      </c>
      <c r="L10" s="1"/>
    </row>
    <row r="11" spans="3:19" ht="21.95" customHeight="1">
      <c r="C11" s="1"/>
      <c r="D11" s="1"/>
      <c r="E11" s="1"/>
      <c r="F11" t="s">
        <v>2264</v>
      </c>
      <c r="G11">
        <v>1</v>
      </c>
      <c r="H11" t="s">
        <v>1759</v>
      </c>
      <c r="I11" t="s">
        <v>1760</v>
      </c>
      <c r="J11" t="s">
        <v>26</v>
      </c>
      <c r="K11" t="s">
        <v>380</v>
      </c>
      <c r="L11" s="1"/>
      <c r="P11" t="str">
        <f>mergeValue(E11)</f>
        <v>Город Брянск</v>
      </c>
      <c r="Q11" t="str">
        <f>H11</f>
        <v>Город Брянск</v>
      </c>
      <c r="R11" t="str">
        <f>I11</f>
        <v>15701000</v>
      </c>
      <c r="S11" t="str">
        <f>Q11&amp;" ("&amp;R11&amp;")"</f>
        <v>Город Брянск (15701000)</v>
      </c>
    </row>
    <row r="12" spans="3:19" ht="21.95" customHeight="1">
      <c r="C12" s="1"/>
      <c r="D12" s="1"/>
      <c r="E12" s="1"/>
      <c r="H12" t="s">
        <v>153</v>
      </c>
      <c r="L12" s="1"/>
    </row>
    <row r="13" spans="3:19" ht="15" customHeight="1">
      <c r="E13" t="s">
        <v>156</v>
      </c>
      <c r="L13" s="1"/>
    </row>
    <row r="15" spans="3:19">
      <c r="D15" s="1" t="s">
        <v>555</v>
      </c>
      <c r="E15" s="1"/>
      <c r="F15" s="1"/>
      <c r="G15" s="1"/>
      <c r="H15" s="1"/>
      <c r="I15" s="1"/>
      <c r="J15" s="1"/>
      <c r="K15" s="1"/>
      <c r="L15" s="1"/>
    </row>
  </sheetData>
  <sheetProtection sheet="1" objects="1" scenarios="1" formatColumns="0" formatRows="0"/>
  <mergeCells count="8">
    <mergeCell ref="D15:L15"/>
    <mergeCell ref="D4:I4"/>
    <mergeCell ref="C10:C12"/>
    <mergeCell ref="D10:D12"/>
    <mergeCell ref="E10:E12"/>
    <mergeCell ref="L9:L13"/>
    <mergeCell ref="D6:K6"/>
    <mergeCell ref="L6:L7"/>
  </mergeCells>
  <phoneticPr fontId="0" type="noConversion"/>
  <dataValidations count="5">
    <dataValidation type="decimal" allowBlank="1" showErrorMessage="1" errorTitle="Ошибка" error="Допускается ввод только неотрицательных чисел!" sqref="H9:K9 E9 I11">
      <formula1>0</formula1>
      <formula2>9.99999999999999E+23</formula2>
    </dataValidation>
    <dataValidation allowBlank="1" showInputMessage="1" showErrorMessage="1" prompt="Выберите муниципальный район, муниципальное образование и ОКТМО, выполнив двойной щелчок левой кнопки мыши по ячейке." sqref="E10"/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K11">
      <formula1>900</formula1>
    </dataValidation>
    <dataValidation allowBlank="1" showInputMessage="1" showErrorMessage="1" prompt="Изменение значения по двойному щелчоку левой кнопки мыши" sqref="J11"/>
    <dataValidation allowBlank="1" showInputMessage="1" showErrorMessage="1" prompt="Выберите муниципальное образование и ОКТМО, выполнив двойной щелчок левой кнопки мыши по ячейке." sqref="H11"/>
  </dataValidations>
  <printOptions horizontalCentered="1" verticalCentered="1"/>
  <pageMargins left="0" right="0" top="0" bottom="0" header="0" footer="0.78740157480314965"/>
  <pageSetup paperSize="9" fitToHeight="0" orientation="portrait" blackAndWhite="1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05">
    <tabColor theme="0" tint="-0.249977111117893"/>
  </sheetPr>
  <dimension ref="A1:S19"/>
  <sheetViews>
    <sheetView showGridLines="0" topLeftCell="D1" workbookViewId="0">
      <selection activeCell="K29" sqref="K29"/>
    </sheetView>
  </sheetViews>
  <sheetFormatPr defaultColWidth="10.5703125" defaultRowHeight="15"/>
  <cols>
    <col min="1" max="3" width="3.7109375" hidden="1" customWidth="1"/>
    <col min="4" max="8" width="3.7109375" customWidth="1"/>
    <col min="9" max="9" width="9.7109375" customWidth="1"/>
    <col min="10" max="10" width="37.7109375" customWidth="1"/>
    <col min="11" max="11" width="66.85546875" customWidth="1"/>
    <col min="12" max="12" width="116" customWidth="1"/>
    <col min="14" max="14" width="10.5703125" hidden="1" customWidth="1"/>
    <col min="15" max="15" width="11.140625" hidden="1" customWidth="1"/>
    <col min="16" max="17" width="10.5703125" hidden="1" customWidth="1"/>
    <col min="18" max="18" width="11.28515625" hidden="1" customWidth="1"/>
    <col min="19" max="19" width="10.5703125" hidden="1" customWidth="1"/>
  </cols>
  <sheetData>
    <row r="1" spans="1:19" ht="3" customHeight="1">
      <c r="A1" t="s">
        <v>30</v>
      </c>
    </row>
    <row r="2" spans="1:19">
      <c r="I2" s="1" t="s">
        <v>455</v>
      </c>
      <c r="J2" s="1"/>
      <c r="K2" s="1"/>
    </row>
    <row r="3" spans="1:19" ht="3" customHeight="1"/>
    <row r="4" spans="1:19">
      <c r="I4" s="1" t="s">
        <v>388</v>
      </c>
      <c r="J4" s="1"/>
      <c r="K4" s="1"/>
      <c r="L4" s="1" t="s">
        <v>390</v>
      </c>
    </row>
    <row r="5" spans="1:19" ht="11.25" customHeight="1">
      <c r="I5" t="s">
        <v>29</v>
      </c>
      <c r="J5" t="s">
        <v>389</v>
      </c>
      <c r="K5" t="s">
        <v>387</v>
      </c>
      <c r="L5" s="1"/>
    </row>
    <row r="6" spans="1:19" ht="12" customHeight="1">
      <c r="I6" t="s">
        <v>30</v>
      </c>
      <c r="J6">
        <v>2</v>
      </c>
      <c r="K6">
        <v>3</v>
      </c>
      <c r="L6">
        <v>4</v>
      </c>
      <c r="M6">
        <v>4</v>
      </c>
      <c r="N6" t="s">
        <v>502</v>
      </c>
      <c r="O6" t="s">
        <v>503</v>
      </c>
      <c r="P6" t="s">
        <v>504</v>
      </c>
      <c r="Q6" t="s">
        <v>505</v>
      </c>
      <c r="R6" t="s">
        <v>518</v>
      </c>
      <c r="S6" t="s">
        <v>510</v>
      </c>
    </row>
    <row r="7" spans="1:19">
      <c r="A7">
        <v>0</v>
      </c>
      <c r="I7">
        <v>1</v>
      </c>
      <c r="J7" t="s">
        <v>456</v>
      </c>
      <c r="K7" t="str">
        <f>IF(form_up_date="","",form_up_date)</f>
        <v>05.12.2022</v>
      </c>
      <c r="L7" t="s">
        <v>457</v>
      </c>
    </row>
    <row r="8" spans="1:19">
      <c r="A8" s="1">
        <v>1</v>
      </c>
      <c r="E8" s="1" t="s">
        <v>2264</v>
      </c>
      <c r="I8" t="str">
        <f>"2."&amp;mergeValue(A8)</f>
        <v>2.1</v>
      </c>
      <c r="J8" t="s">
        <v>458</v>
      </c>
      <c r="K8" t="str">
        <f>IF(first_sys="","наименование отсутствует",first_sys)</f>
        <v>единственная система водоснабжения(собственная артезианская скважина)</v>
      </c>
      <c r="L8" t="s">
        <v>557</v>
      </c>
      <c r="N8" t="str">
        <f>IF(K8="","",K8)</f>
        <v>единственная система водоснабжения(собственная артезианская скважина)</v>
      </c>
      <c r="S8" t="s">
        <v>511</v>
      </c>
    </row>
    <row r="9" spans="1:19">
      <c r="A9" s="1"/>
      <c r="E9" s="1"/>
      <c r="I9" t="str">
        <f>"3."&amp;mergeValue(A9)</f>
        <v>3.1</v>
      </c>
      <c r="J9" t="s">
        <v>459</v>
      </c>
      <c r="K9" t="s">
        <v>534</v>
      </c>
      <c r="L9" t="s">
        <v>494</v>
      </c>
      <c r="O9" t="str">
        <f>IF(K9="","",K9)</f>
        <v>Холодное водоснабжение. Питьевая вода</v>
      </c>
      <c r="S9" t="s">
        <v>512</v>
      </c>
    </row>
    <row r="10" spans="1:19">
      <c r="A10" s="1"/>
      <c r="B10" s="1">
        <v>1</v>
      </c>
      <c r="E10" s="1"/>
      <c r="F10" s="1"/>
      <c r="I10" t="str">
        <f>"4."&amp;mergeValue(A10)</f>
        <v>4.1</v>
      </c>
      <c r="J10" t="s">
        <v>460</v>
      </c>
      <c r="K10" t="s">
        <v>393</v>
      </c>
    </row>
    <row r="11" spans="1:19">
      <c r="A11" s="1"/>
      <c r="B11" s="1"/>
      <c r="E11" s="1"/>
      <c r="F11" s="1"/>
      <c r="I11" t="str">
        <f>"4."&amp;mergeValue(A11) &amp;"."&amp;mergeValue(B10)</f>
        <v>4.1.1</v>
      </c>
      <c r="J11" t="s">
        <v>544</v>
      </c>
      <c r="K11" t="str">
        <f>IF(region_name="","",region_name)</f>
        <v>Брянская область</v>
      </c>
      <c r="L11" t="s">
        <v>391</v>
      </c>
    </row>
    <row r="12" spans="1:19">
      <c r="A12" s="1"/>
      <c r="B12" s="1"/>
      <c r="C12" s="1">
        <v>1</v>
      </c>
      <c r="E12" s="1"/>
      <c r="F12" s="1"/>
      <c r="G12" s="1"/>
      <c r="I12" t="str">
        <f>"4."&amp;mergeValue(A12) &amp;"."&amp;mergeValue(B12)&amp;"."&amp;mergeValue(C12)</f>
        <v>4.1.1.1</v>
      </c>
      <c r="J12" t="s">
        <v>461</v>
      </c>
      <c r="K12" t="s">
        <v>1759</v>
      </c>
      <c r="L12" t="s">
        <v>462</v>
      </c>
      <c r="P12" t="str">
        <f>IF(K12="","",K12)</f>
        <v>Город Брянск</v>
      </c>
      <c r="S12" t="s">
        <v>513</v>
      </c>
    </row>
    <row r="13" spans="1:19">
      <c r="A13" s="1"/>
      <c r="B13" s="1"/>
      <c r="C13" s="1"/>
      <c r="D13">
        <v>1</v>
      </c>
      <c r="E13" s="1"/>
      <c r="F13" s="1"/>
      <c r="G13" s="1"/>
      <c r="I13" t="str">
        <f>"4."&amp;mergeValue(A13) &amp;"."&amp;mergeValue(B13)&amp;"."&amp;mergeValue(C13)&amp;"."&amp;mergeValue(D13)</f>
        <v>4.1.1.1.1</v>
      </c>
      <c r="J13" t="s">
        <v>463</v>
      </c>
      <c r="K13" t="s">
        <v>2265</v>
      </c>
      <c r="L13" s="1" t="s">
        <v>558</v>
      </c>
      <c r="Q13" t="s">
        <v>1759</v>
      </c>
      <c r="R13" t="s">
        <v>1760</v>
      </c>
      <c r="S13" t="s">
        <v>514</v>
      </c>
    </row>
    <row r="14" spans="1:19">
      <c r="A14" s="1"/>
      <c r="B14" s="1"/>
      <c r="C14" s="1"/>
      <c r="E14" s="1"/>
      <c r="F14" s="1"/>
      <c r="G14" s="1"/>
      <c r="J14" t="s">
        <v>153</v>
      </c>
      <c r="L14" s="1"/>
    </row>
    <row r="15" spans="1:19">
      <c r="A15" s="1"/>
      <c r="B15" s="1"/>
      <c r="E15" s="1"/>
      <c r="F15" s="1"/>
      <c r="J15" t="s">
        <v>156</v>
      </c>
    </row>
    <row r="16" spans="1:19">
      <c r="A16" s="1"/>
      <c r="E16" s="1"/>
      <c r="J16" t="s">
        <v>464</v>
      </c>
    </row>
    <row r="17" spans="10:11" ht="18.75" customHeight="1">
      <c r="J17" t="s">
        <v>380</v>
      </c>
    </row>
    <row r="18" spans="10:11" ht="3" customHeight="1"/>
    <row r="19" spans="10:11" ht="15" customHeight="1">
      <c r="J19" s="1" t="s">
        <v>465</v>
      </c>
      <c r="K19" s="1"/>
    </row>
  </sheetData>
  <sheetProtection sheet="1" objects="1" scenarios="1" formatColumns="0" formatRows="0"/>
  <mergeCells count="11">
    <mergeCell ref="J19:K19"/>
    <mergeCell ref="I2:K2"/>
    <mergeCell ref="I4:K4"/>
    <mergeCell ref="L4:L5"/>
    <mergeCell ref="A8:A16"/>
    <mergeCell ref="E8:E16"/>
    <mergeCell ref="B10:B15"/>
    <mergeCell ref="F10:F15"/>
    <mergeCell ref="C12:C14"/>
    <mergeCell ref="G12:G14"/>
    <mergeCell ref="L13:L14"/>
  </mergeCells>
  <dataValidations count="2">
    <dataValidation type="textLength" operator="lessThanOrEqual" allowBlank="1" showInputMessage="1" showErrorMessage="1" errorTitle="Ошибка" error="Допускается ввод не более 900 символов!" sqref="L15:L19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K9">
      <formula1>kind_of_VD_on_sheet_filter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03">
    <tabColor rgb="FFEAEBEE"/>
    <pageSetUpPr fitToPage="1"/>
  </sheetPr>
  <dimension ref="A1:M15"/>
  <sheetViews>
    <sheetView showGridLines="0" topLeftCell="C4" workbookViewId="0"/>
  </sheetViews>
  <sheetFormatPr defaultRowHeight="15"/>
  <cols>
    <col min="1" max="2" width="9.140625" hidden="1" customWidth="1"/>
    <col min="3" max="3" width="3.7109375" customWidth="1"/>
    <col min="4" max="4" width="7" bestFit="1" customWidth="1"/>
    <col min="5" max="5" width="14.28515625" customWidth="1"/>
    <col min="6" max="6" width="41" customWidth="1"/>
    <col min="7" max="9" width="17.85546875" customWidth="1"/>
    <col min="10" max="10" width="42.140625" customWidth="1"/>
    <col min="11" max="11" width="115.7109375" customWidth="1"/>
    <col min="12" max="12" width="3.7109375" customWidth="1"/>
  </cols>
  <sheetData>
    <row r="1" spans="1:13" hidden="1"/>
    <row r="2" spans="1:13" hidden="1"/>
    <row r="3" spans="1:13" hidden="1"/>
    <row r="4" spans="1:13" ht="3" customHeight="1"/>
    <row r="5" spans="1:13">
      <c r="D5" s="1" t="s">
        <v>559</v>
      </c>
      <c r="E5" s="1"/>
      <c r="F5" s="1"/>
      <c r="G5" s="1"/>
      <c r="H5" s="1"/>
      <c r="I5" s="1"/>
      <c r="J5" s="1"/>
    </row>
    <row r="6" spans="1:13" ht="3" hidden="1" customHeight="1"/>
    <row r="7" spans="1:13" ht="3" customHeight="1"/>
    <row r="8" spans="1:13">
      <c r="D8" s="1" t="s">
        <v>388</v>
      </c>
      <c r="E8" s="1"/>
      <c r="F8" s="1"/>
      <c r="G8" s="1"/>
      <c r="H8" s="1"/>
      <c r="I8" s="1"/>
      <c r="J8" s="1"/>
      <c r="K8" s="1" t="s">
        <v>390</v>
      </c>
    </row>
    <row r="9" spans="1:13">
      <c r="D9" s="1" t="s">
        <v>29</v>
      </c>
      <c r="E9" s="1" t="s">
        <v>466</v>
      </c>
      <c r="F9" s="1"/>
      <c r="G9" s="1" t="s">
        <v>347</v>
      </c>
      <c r="H9" s="1"/>
      <c r="I9" s="1"/>
      <c r="J9" s="1"/>
      <c r="K9" s="1"/>
    </row>
    <row r="10" spans="1:13">
      <c r="D10" s="1"/>
      <c r="E10" t="s">
        <v>346</v>
      </c>
      <c r="F10" t="s">
        <v>250</v>
      </c>
      <c r="G10" t="s">
        <v>250</v>
      </c>
      <c r="H10" t="s">
        <v>346</v>
      </c>
      <c r="I10" t="s">
        <v>467</v>
      </c>
      <c r="J10" t="s">
        <v>454</v>
      </c>
      <c r="K10" s="1"/>
    </row>
    <row r="11" spans="1:13" ht="12" customHeight="1">
      <c r="D11" t="s">
        <v>30</v>
      </c>
      <c r="E11" t="s">
        <v>5</v>
      </c>
      <c r="F11" t="s">
        <v>6</v>
      </c>
      <c r="G11" t="s">
        <v>7</v>
      </c>
      <c r="H11" t="s">
        <v>19</v>
      </c>
      <c r="I11" t="s">
        <v>20</v>
      </c>
      <c r="J11" t="s">
        <v>112</v>
      </c>
      <c r="K11" t="s">
        <v>113</v>
      </c>
    </row>
    <row r="12" spans="1:13" ht="54.95" customHeight="1">
      <c r="A12" t="s">
        <v>6</v>
      </c>
      <c r="B12" t="s">
        <v>380</v>
      </c>
      <c r="D12" t="s">
        <v>30</v>
      </c>
      <c r="K12" s="1" t="s">
        <v>468</v>
      </c>
      <c r="M12" t="str">
        <f>IF(ISERROR(INDEX(kind_of_nameforms,MATCH(E12,kind_of_forms,0),1)),"",INDEX(kind_of_nameforms,MATCH(E12,kind_of_forms,0),1))</f>
        <v/>
      </c>
    </row>
    <row r="13" spans="1:13" ht="15" customHeight="1">
      <c r="E13" t="s">
        <v>469</v>
      </c>
      <c r="K13" s="1"/>
    </row>
    <row r="14" spans="1:13" ht="3" customHeight="1"/>
    <row r="15" spans="1:13" ht="27.75" customHeight="1">
      <c r="E15" s="1" t="s">
        <v>560</v>
      </c>
      <c r="F15" s="1"/>
      <c r="G15" s="1"/>
      <c r="H15" s="1"/>
      <c r="I15" s="1"/>
      <c r="J15" s="1"/>
    </row>
  </sheetData>
  <sheetProtection password="FA9C" sheet="1" objects="1" scenarios="1" formatColumns="0" formatRows="0"/>
  <mergeCells count="8">
    <mergeCell ref="D5:J5"/>
    <mergeCell ref="K12:K13"/>
    <mergeCell ref="E15:J15"/>
    <mergeCell ref="D8:J8"/>
    <mergeCell ref="K8:K10"/>
    <mergeCell ref="D9:D10"/>
    <mergeCell ref="E9:F9"/>
    <mergeCell ref="G9:J9"/>
  </mergeCells>
  <dataValidations count="4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J12">
      <formula1>900</formula1>
    </dataValidation>
    <dataValidation allowBlank="1" showInputMessage="1" showErrorMessage="1" prompt="Выберите дату из календаря (иконка справа от указанной ячейки), либо введите дату непосредственно в ячейку в формате - 'ДД.ММ.ГГГГ'." sqref="I12"/>
    <dataValidation type="textLength" operator="lessThanOrEqual" allowBlank="1" showInputMessage="1" showErrorMessage="1" errorTitle="Ошибка" error="Допускается ввод не более 900 символов!" sqref="F12:H12">
      <formula1>900</formula1>
    </dataValidation>
    <dataValidation type="list" allowBlank="1" showInputMessage="1" showErrorMessage="1" errorTitle="Ошибка" error="Выберите значение из списка" prompt="Выберите значение из списка" sqref="E12">
      <formula1>kind_of_forms</formula1>
    </dataValidation>
  </dataValidations>
  <printOptions horizontalCentered="1"/>
  <pageMargins left="0.23622047244094491" right="0.23622047244094491" top="0.23622047244094491" bottom="0.23622047244094491" header="0.23622047244094491" footer="0.23622047244094491"/>
  <pageSetup paperSize="9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Comm">
    <tabColor indexed="31"/>
    <pageSetUpPr fitToPage="1"/>
  </sheetPr>
  <dimension ref="A1:E12"/>
  <sheetViews>
    <sheetView showGridLines="0" topLeftCell="C6" workbookViewId="0"/>
  </sheetViews>
  <sheetFormatPr defaultRowHeight="15"/>
  <cols>
    <col min="1" max="2" width="9.140625" hidden="1" customWidth="1"/>
    <col min="3" max="3" width="3.7109375" bestFit="1" customWidth="1"/>
    <col min="4" max="4" width="6.28515625" bestFit="1" customWidth="1"/>
    <col min="5" max="5" width="94.85546875" customWidth="1"/>
  </cols>
  <sheetData>
    <row r="1" spans="4:5" hidden="1"/>
    <row r="2" spans="4:5" hidden="1"/>
    <row r="3" spans="4:5" hidden="1"/>
    <row r="4" spans="4:5" hidden="1"/>
    <row r="5" spans="4:5" hidden="1"/>
    <row r="6" spans="4:5" ht="3" customHeight="1"/>
    <row r="7" spans="4:5">
      <c r="D7" s="1" t="s">
        <v>11</v>
      </c>
      <c r="E7" s="1"/>
    </row>
    <row r="8" spans="4:5" ht="3" customHeight="1"/>
    <row r="9" spans="4:5" ht="15.95" customHeight="1">
      <c r="D9" t="s">
        <v>29</v>
      </c>
      <c r="E9" t="s">
        <v>109</v>
      </c>
    </row>
    <row r="10" spans="4:5" ht="12" customHeight="1">
      <c r="D10" t="s">
        <v>30</v>
      </c>
      <c r="E10" t="s">
        <v>5</v>
      </c>
    </row>
    <row r="11" spans="4:5" ht="15" hidden="1" customHeight="1">
      <c r="D11">
        <v>0</v>
      </c>
    </row>
    <row r="12" spans="4:5" ht="12" customHeight="1">
      <c r="E12" t="s">
        <v>110</v>
      </c>
    </row>
  </sheetData>
  <sheetProtection password="FA9C" sheet="1" objects="1" scenarios="1" formatColumns="0" formatRows="0"/>
  <mergeCells count="1">
    <mergeCell ref="D7:E7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E11">
      <formula1>900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193</vt:i4>
      </vt:variant>
    </vt:vector>
  </HeadingPairs>
  <TitlesOfParts>
    <vt:vector size="200" baseType="lpstr">
      <vt:lpstr>Инструкция</vt:lpstr>
      <vt:lpstr>Титульный</vt:lpstr>
      <vt:lpstr>Форма 2.1.1</vt:lpstr>
      <vt:lpstr>Форма 2.1.2</vt:lpstr>
      <vt:lpstr>Форма 2.1.3</vt:lpstr>
      <vt:lpstr>Форма 1.0.1</vt:lpstr>
      <vt:lpstr>Комментарии</vt:lpstr>
      <vt:lpstr>_ppL1</vt:lpstr>
      <vt:lpstr>_ppL12</vt:lpstr>
      <vt:lpstr>_ppL2</vt:lpstr>
      <vt:lpstr>_ppL3</vt:lpstr>
      <vt:lpstr>add_CS_List05_1</vt:lpstr>
      <vt:lpstr>add_List01_1</vt:lpstr>
      <vt:lpstr>add_sys</vt:lpstr>
      <vt:lpstr>add_ved</vt:lpstr>
      <vt:lpstr>checkCell_1</vt:lpstr>
      <vt:lpstr>checkCell_2</vt:lpstr>
      <vt:lpstr>checkCell_4</vt:lpstr>
      <vt:lpstr>checkCell_List07</vt:lpstr>
      <vt:lpstr>checkCells_List05_1</vt:lpstr>
      <vt:lpstr>chkGetUpdatesValue</vt:lpstr>
      <vt:lpstr>chkNoUpdatesValue</vt:lpstr>
      <vt:lpstr>clear_range</vt:lpstr>
      <vt:lpstr>code</vt:lpstr>
      <vt:lpstr>data_org</vt:lpstr>
      <vt:lpstr>data_type</vt:lpstr>
      <vt:lpstr>DATA_URL</vt:lpstr>
      <vt:lpstr>diff_type</vt:lpstr>
      <vt:lpstr>differentially_TS_flag</vt:lpstr>
      <vt:lpstr>DocProp_TemplateCode</vt:lpstr>
      <vt:lpstr>DocProp_Version</vt:lpstr>
      <vt:lpstr>email</vt:lpstr>
      <vt:lpstr>et_Comm</vt:lpstr>
      <vt:lpstr>et_first_sys</vt:lpstr>
      <vt:lpstr>et_flag_inet_mo</vt:lpstr>
      <vt:lpstr>et_List00</vt:lpstr>
      <vt:lpstr>et_List01_1</vt:lpstr>
      <vt:lpstr>et_List01_2</vt:lpstr>
      <vt:lpstr>et_List02_2</vt:lpstr>
      <vt:lpstr>et_List02_3</vt:lpstr>
      <vt:lpstr>et_List03</vt:lpstr>
      <vt:lpstr>et_List04_0</vt:lpstr>
      <vt:lpstr>et_List04_1</vt:lpstr>
      <vt:lpstr>et_List05</vt:lpstr>
      <vt:lpstr>et_List05_1</vt:lpstr>
      <vt:lpstr>et_List05_2</vt:lpstr>
      <vt:lpstr>et_List05_3</vt:lpstr>
      <vt:lpstr>et_List05_4</vt:lpstr>
      <vt:lpstr>et_List05_CS_VD</vt:lpstr>
      <vt:lpstr>et_List05_withDIff</vt:lpstr>
      <vt:lpstr>et_List05_withOutDIff</vt:lpstr>
      <vt:lpstr>et_List07</vt:lpstr>
      <vt:lpstr>fil</vt:lpstr>
      <vt:lpstr>fil_flag</vt:lpstr>
      <vt:lpstr>first_sys</vt:lpstr>
      <vt:lpstr>FirstLine</vt:lpstr>
      <vt:lpstr>flag_publication</vt:lpstr>
      <vt:lpstr>flagUsedCS_List02</vt:lpstr>
      <vt:lpstr>flagUsedVD_List02</vt:lpstr>
      <vt:lpstr>form_date</vt:lpstr>
      <vt:lpstr>form_type</vt:lpstr>
      <vt:lpstr>form_up_date</vt:lpstr>
      <vt:lpstr>god</vt:lpstr>
      <vt:lpstr>id_rate</vt:lpstr>
      <vt:lpstr>IDtariff_List05_1</vt:lpstr>
      <vt:lpstr>inet_mo</vt:lpstr>
      <vt:lpstr>Info_FilFlag</vt:lpstr>
      <vt:lpstr>Info_ForSKIInListMO</vt:lpstr>
      <vt:lpstr>Info_PeriodInTitle</vt:lpstr>
      <vt:lpstr>Info_PublicationWeb</vt:lpstr>
      <vt:lpstr>Info_TitleGroupRates</vt:lpstr>
      <vt:lpstr>Info_TitleIdRate</vt:lpstr>
      <vt:lpstr>Info_TitleIdRateNote</vt:lpstr>
      <vt:lpstr>Info_TitleKindPublication</vt:lpstr>
      <vt:lpstr>Info_TitlePublication</vt:lpstr>
      <vt:lpstr>inn</vt:lpstr>
      <vt:lpstr>Instr_1</vt:lpstr>
      <vt:lpstr>Instr_2</vt:lpstr>
      <vt:lpstr>Instr_3</vt:lpstr>
      <vt:lpstr>Instr_4</vt:lpstr>
      <vt:lpstr>Instr_5</vt:lpstr>
      <vt:lpstr>Instr_6</vt:lpstr>
      <vt:lpstr>Instr_7</vt:lpstr>
      <vt:lpstr>Instruction_region</vt:lpstr>
      <vt:lpstr>kind_group_rates</vt:lpstr>
      <vt:lpstr>kind_of_activity</vt:lpstr>
      <vt:lpstr>kind_of_activity_WARM</vt:lpstr>
      <vt:lpstr>kind_of_CS_on_sheet</vt:lpstr>
      <vt:lpstr>kind_of_CS_on_sheet_filter</vt:lpstr>
      <vt:lpstr>kind_of_forms</vt:lpstr>
      <vt:lpstr>kind_of_nameforms</vt:lpstr>
      <vt:lpstr>kind_of_NDS</vt:lpstr>
      <vt:lpstr>kind_of_publication</vt:lpstr>
      <vt:lpstr>kind_of_unit</vt:lpstr>
      <vt:lpstr>kind_of_VD_on_sheet</vt:lpstr>
      <vt:lpstr>kind_of_VD_on_sheet_filter</vt:lpstr>
      <vt:lpstr>kpp</vt:lpstr>
      <vt:lpstr>LastUpdateDate_MO</vt:lpstr>
      <vt:lpstr>LINK_RANGE</vt:lpstr>
      <vt:lpstr>list_ed</vt:lpstr>
      <vt:lpstr>list_email</vt:lpstr>
      <vt:lpstr>List_H</vt:lpstr>
      <vt:lpstr>List_M</vt:lpstr>
      <vt:lpstr>LIST_MR_MO_OKTMO</vt:lpstr>
      <vt:lpstr>LIST_MR_MO_OKTMO_FILTER</vt:lpstr>
      <vt:lpstr>list_of_tariff</vt:lpstr>
      <vt:lpstr>list_url</vt:lpstr>
      <vt:lpstr>List01_GroundMaterials_1</vt:lpstr>
      <vt:lpstr>List01_mrid_col</vt:lpstr>
      <vt:lpstr>List01_NameCol</vt:lpstr>
      <vt:lpstr>List01_note</vt:lpstr>
      <vt:lpstr>List02_ActivityCol</vt:lpstr>
      <vt:lpstr>List02_CSCol</vt:lpstr>
      <vt:lpstr>List02_note</vt:lpstr>
      <vt:lpstr>List02_sysid_col</vt:lpstr>
      <vt:lpstr>List02_VDCol</vt:lpstr>
      <vt:lpstr>List03_Date_1</vt:lpstr>
      <vt:lpstr>List03_GroundMaterials_1</vt:lpstr>
      <vt:lpstr>List03_NameForms</vt:lpstr>
      <vt:lpstr>List03_NameForms_Copy</vt:lpstr>
      <vt:lpstr>List03_note</vt:lpstr>
      <vt:lpstr>List03_NumForms</vt:lpstr>
      <vt:lpstr>List03_NumForms_Copy</vt:lpstr>
      <vt:lpstr>List04_note</vt:lpstr>
      <vt:lpstr>List05_CS_Copy</vt:lpstr>
      <vt:lpstr>List05_FirstRange</vt:lpstr>
      <vt:lpstr>List05_flag_point</vt:lpstr>
      <vt:lpstr>List05_HelpColumns</vt:lpstr>
      <vt:lpstr>List05_MO_Copy</vt:lpstr>
      <vt:lpstr>List05_MR_Copy</vt:lpstr>
      <vt:lpstr>List05_note</vt:lpstr>
      <vt:lpstr>List05_OKTMO_Copy</vt:lpstr>
      <vt:lpstr>List05_VD_Copy</vt:lpstr>
      <vt:lpstr>logical</vt:lpstr>
      <vt:lpstr>mail</vt:lpstr>
      <vt:lpstr>mail_legal</vt:lpstr>
      <vt:lpstr>mail_post</vt:lpstr>
      <vt:lpstr>mo_List01</vt:lpstr>
      <vt:lpstr>MONTH</vt:lpstr>
      <vt:lpstr>MR_23</vt:lpstr>
      <vt:lpstr>mr_id</vt:lpstr>
      <vt:lpstr>mr_list</vt:lpstr>
      <vt:lpstr>mr_List01</vt:lpstr>
      <vt:lpstr>nalog</vt:lpstr>
      <vt:lpstr>ogrn</vt:lpstr>
      <vt:lpstr>org</vt:lpstr>
      <vt:lpstr>Org_Address</vt:lpstr>
      <vt:lpstr>Org_buhg</vt:lpstr>
      <vt:lpstr>org_dir</vt:lpstr>
      <vt:lpstr>org_full</vt:lpstr>
      <vt:lpstr>Org_main</vt:lpstr>
      <vt:lpstr>Org_otv_lico</vt:lpstr>
      <vt:lpstr>pDel_Comm</vt:lpstr>
      <vt:lpstr>pDel_List01_1</vt:lpstr>
      <vt:lpstr>pDel_List01_2</vt:lpstr>
      <vt:lpstr>pDel_List02_3</vt:lpstr>
      <vt:lpstr>pDel_List03</vt:lpstr>
      <vt:lpstr>pDel_List05</vt:lpstr>
      <vt:lpstr>pDel_List07</vt:lpstr>
      <vt:lpstr>pIns_Comm</vt:lpstr>
      <vt:lpstr>pIns_List01_1</vt:lpstr>
      <vt:lpstr>pIns_List01_start</vt:lpstr>
      <vt:lpstr>pIns_List03</vt:lpstr>
      <vt:lpstr>pIns_List04</vt:lpstr>
      <vt:lpstr>pIns_List07</vt:lpstr>
      <vt:lpstr>ppL0</vt:lpstr>
      <vt:lpstr>prd2_q</vt:lpstr>
      <vt:lpstr>prim</vt:lpstr>
      <vt:lpstr>prim_dynamic</vt:lpstr>
      <vt:lpstr>QUARTER</vt:lpstr>
      <vt:lpstr>REESTR_ORG_RANGE</vt:lpstr>
      <vt:lpstr>REESTR_VED_RANGE</vt:lpstr>
      <vt:lpstr>REGION</vt:lpstr>
      <vt:lpstr>region_name</vt:lpstr>
      <vt:lpstr>rejim_row</vt:lpstr>
      <vt:lpstr>rez_rab</vt:lpstr>
      <vt:lpstr>rez_rab_first</vt:lpstr>
      <vt:lpstr>rez_rab_list</vt:lpstr>
      <vt:lpstr>ruk_dolz</vt:lpstr>
      <vt:lpstr>ruk_f</vt:lpstr>
      <vt:lpstr>ruk_fio</vt:lpstr>
      <vt:lpstr>ruk_i</vt:lpstr>
      <vt:lpstr>ruk_o</vt:lpstr>
      <vt:lpstr>SKI_number</vt:lpstr>
      <vt:lpstr>strPublication</vt:lpstr>
      <vt:lpstr>sys_id</vt:lpstr>
      <vt:lpstr>TECH_ORG_ID</vt:lpstr>
      <vt:lpstr>tel</vt:lpstr>
      <vt:lpstr>title_kind_of_CS_on_sheet</vt:lpstr>
      <vt:lpstr>title_kind_of_VD_on_sheet</vt:lpstr>
      <vt:lpstr>TSphere</vt:lpstr>
      <vt:lpstr>TSphere_full</vt:lpstr>
      <vt:lpstr>TSphere_trans</vt:lpstr>
      <vt:lpstr>unit</vt:lpstr>
      <vt:lpstr>UpdStatus</vt:lpstr>
      <vt:lpstr>url</vt:lpstr>
      <vt:lpstr>vdet</vt:lpstr>
      <vt:lpstr>ved_col</vt:lpstr>
      <vt:lpstr>version</vt:lpstr>
      <vt:lpstr>year_list</vt:lpstr>
    </vt:vector>
  </TitlesOfParts>
  <Company>ФАС России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Общая информация о регулируемой организации (ХВС)</dc:title>
  <dc:subject>Общая информация о регулируемой организации (ХВС)</dc:subject>
  <dc:creator>Infernus</dc:creator>
  <cp:lastModifiedBy>ChernykhIS</cp:lastModifiedBy>
  <dcterms:created xsi:type="dcterms:W3CDTF">2014-08-18T08:57:48Z</dcterms:created>
  <dcterms:modified xsi:type="dcterms:W3CDTF">2022-12-19T11:16:44Z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1.0.1</vt:lpwstr>
  </property>
  <property fmtid="{D5CDD505-2E9C-101B-9397-08002B2CF9AE}" pid="3" name="TemplateOperationMode">
    <vt:i4>3</vt:i4>
  </property>
  <property fmtid="{D5CDD505-2E9C-101B-9397-08002B2CF9AE}" pid="4" name="Version">
    <vt:lpwstr>FAS.JKH.OPEN.INFO.ORG.HVS</vt:lpwstr>
  </property>
  <property fmtid="{D5CDD505-2E9C-101B-9397-08002B2CF9AE}" pid="5" name="keywords">
    <vt:lpwstr/>
  </property>
  <property fmtid="{D5CDD505-2E9C-101B-9397-08002B2CF9AE}" pid="6" name="Periodicity">
    <vt:lpwstr>REGU</vt:lpwstr>
  </property>
  <property fmtid="{D5CDD505-2E9C-101B-9397-08002B2CF9AE}" pid="7" name="TypePlanning">
    <vt:lpwstr>PNFT</vt:lpwstr>
  </property>
  <property fmtid="{D5CDD505-2E9C-101B-9397-08002B2CF9AE}" pid="8" name="EditTemplate">
    <vt:bool>true</vt:bool>
  </property>
  <property fmtid="{D5CDD505-2E9C-101B-9397-08002B2CF9AE}" pid="9" name="Status">
    <vt:lpwstr>2</vt:lpwstr>
  </property>
  <property fmtid="{D5CDD505-2E9C-101B-9397-08002B2CF9AE}" pid="10" name="XsltDocFilePath">
    <vt:lpwstr/>
  </property>
  <property fmtid="{D5CDD505-2E9C-101B-9397-08002B2CF9AE}" pid="11" name="XslViewFilePath">
    <vt:lpwstr/>
  </property>
  <property fmtid="{D5CDD505-2E9C-101B-9397-08002B2CF9AE}" pid="12" name="RootDocFilePath">
    <vt:lpwstr/>
  </property>
  <property fmtid="{D5CDD505-2E9C-101B-9397-08002B2CF9AE}" pid="13" name="HtmlTempFilePath">
    <vt:lpwstr/>
  </property>
  <property fmtid="{D5CDD505-2E9C-101B-9397-08002B2CF9AE}" pid="14" name="XMLTempFilePath">
    <vt:lpwstr/>
  </property>
  <property fmtid="{D5CDD505-2E9C-101B-9397-08002B2CF9AE}" pid="15" name="ProtectBook">
    <vt:i4>0</vt:i4>
  </property>
</Properties>
</file>