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omments8.xml" ContentType="application/vnd.openxmlformats-officedocument.spreadsheetml.comment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Override PartName="/xl/comments6.xml" ContentType="application/vnd.openxmlformats-officedocument.spreadsheetml.comment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comments4.xml" ContentType="application/vnd.openxmlformats-officedocument.spreadsheetml.comments+xml"/>
  <Override PartName="/xl/worksheets/sheet3.xml" ContentType="application/vnd.openxmlformats-officedocument.spreadsheetml.worksheet+xml"/>
  <Override PartName="/xl/comments2.xml" ContentType="application/vnd.openxmlformats-officedocument.spreadsheetml.comments+xml"/>
  <Override PartName="/xl/drawings/drawing13.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worksheets/sheet49.xml" ContentType="application/vnd.openxmlformats-officedocument.spreadsheetml.worksheet+xml"/>
  <Override PartName="/xl/drawings/drawing11.xml" ContentType="application/vnd.openxmlformats-officedocument.drawing+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drawings/drawing7.xml" ContentType="application/vnd.openxmlformats-officedocument.drawing+xml"/>
  <Override PartName="/xl/comments9.xml" ContentType="application/vnd.openxmlformats-officedocument.spreadsheetml.comment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drawings/drawing5.xml" ContentType="application/vnd.openxmlformats-officedocument.drawing+xml"/>
  <Override PartName="/xl/comments7.xml" ContentType="application/vnd.openxmlformats-officedocument.spreadsheetml.comment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Default Extension="vml" ContentType="application/vnd.openxmlformats-officedocument.vmlDrawing"/>
  <Override PartName="/xl/comments1.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drawings/drawing10.xml" ContentType="application/vnd.openxmlformats-officedocument.drawing+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updateLinks="never" codeName="xlsBook" defaultThemeVersion="124226"/>
  <bookViews>
    <workbookView xWindow="-32055" yWindow="255" windowWidth="5550" windowHeight="2370" tabRatio="766" firstSheet="2" activeTab="10"/>
  </bookViews>
  <sheets>
    <sheet name="modList07" sheetId="581" state="veryHidden" r:id="rId1"/>
    <sheet name="Лог обновления" sheetId="429" state="veryHidden" r:id="rId2"/>
    <sheet name="Титульный" sheetId="437" r:id="rId3"/>
    <sheet name="Территории" sheetId="566" r:id="rId4"/>
    <sheet name="Дифференциация" sheetId="556" r:id="rId5"/>
    <sheet name="Форма 1.0.1 | Форма 3.5.1" sheetId="569" r:id="rId6"/>
    <sheet name="Форма 3.5.1" sheetId="571" r:id="rId7"/>
    <sheet name="Форма 1.0.1 | Форма 3.5.2" sheetId="582" state="veryHidden" r:id="rId8"/>
    <sheet name="Форма 3.5.2" sheetId="572" state="veryHidden" r:id="rId9"/>
    <sheet name="Форма 1.0.1 | Форма 3.6" sheetId="583" r:id="rId10"/>
    <sheet name="Форма 3.6" sheetId="574" r:id="rId11"/>
    <sheet name="Форма 1.0.1 | Форма 3.7" sheetId="584" state="veryHidden" r:id="rId12"/>
    <sheet name="Форма 3.7" sheetId="573" state="veryHidden" r:id="rId13"/>
    <sheet name="Форма 1.0.2" sheetId="564" state="veryHidden" r:id="rId14"/>
    <sheet name="Сведения об изменении" sheetId="547" state="veryHidden" r:id="rId15"/>
    <sheet name="modProv" sheetId="570" state="veryHidden" r:id="rId16"/>
    <sheet name="modReestr" sheetId="562" state="veryHidden" r:id="rId17"/>
    <sheet name="AllSheetsInThisWorkbook" sheetId="389" state="veryHidden" r:id="rId18"/>
    <sheet name="modCheckCyan" sheetId="553" state="veryHidden" r:id="rId19"/>
    <sheet name="modInfo" sheetId="513" state="veryHidden" r:id="rId20"/>
    <sheet name="TEHSHEET" sheetId="205" state="veryHidden" r:id="rId21"/>
    <sheet name="modfrmSelectData" sheetId="579" state="veryHidden" r:id="rId22"/>
    <sheet name="modList06" sheetId="575" state="veryHidden" r:id="rId23"/>
    <sheet name="modList01" sheetId="576" state="veryHidden" r:id="rId24"/>
    <sheet name="modList05" sheetId="577" state="veryHidden" r:id="rId25"/>
    <sheet name="modList08" sheetId="578" state="veryHidden" r:id="rId26"/>
    <sheet name="et_union_hor" sheetId="471" state="veryHidden" r:id="rId27"/>
    <sheet name="et_union_vert" sheetId="521" state="veryHidden" r:id="rId28"/>
    <sheet name="modList00" sheetId="546" state="veryHidden" r:id="rId29"/>
    <sheet name="modList02" sheetId="533" state="veryHidden" r:id="rId30"/>
    <sheet name="modList03" sheetId="565" state="veryHidden" r:id="rId31"/>
    <sheet name="modList04" sheetId="548" state="veryHidden" r:id="rId32"/>
    <sheet name="modList09" sheetId="567" state="veryHidden" r:id="rId33"/>
    <sheet name="modHTTP" sheetId="554" state="veryHidden" r:id="rId34"/>
    <sheet name="modfrmRegion" sheetId="545" state="veryHidden" r:id="rId35"/>
    <sheet name="MR_LIST" sheetId="540" state="veryHidden" r:id="rId36"/>
    <sheet name="REESTR_VT" sheetId="543" state="veryHidden" r:id="rId37"/>
    <sheet name="REESTR_VED" sheetId="544" state="veryHidden" r:id="rId38"/>
    <sheet name="modfrmReestrObj" sheetId="539" state="veryHidden" r:id="rId39"/>
    <sheet name="DataOrg" sheetId="550" state="veryHidden" r:id="rId40"/>
    <sheet name="modfrmReestr" sheetId="434" state="veryHidden" r:id="rId41"/>
    <sheet name="modUpdTemplMain" sheetId="424" state="veryHidden" r:id="rId42"/>
    <sheet name="REESTR_ORG" sheetId="390" state="veryHidden" r:id="rId43"/>
    <sheet name="modClassifierValidate" sheetId="400" state="veryHidden" r:id="rId44"/>
    <sheet name="modHyp" sheetId="398" state="veryHidden" r:id="rId45"/>
    <sheet name="modfrmDateChoose" sheetId="517" state="veryHidden" r:id="rId46"/>
    <sheet name="modComm" sheetId="514" state="veryHidden" r:id="rId47"/>
    <sheet name="modThisWorkbook" sheetId="511" state="veryHidden" r:id="rId48"/>
    <sheet name="REESTR_MO" sheetId="518" state="veryHidden" r:id="rId49"/>
    <sheet name="REESTR_MO_FILTER" sheetId="568" state="veryHidden" r:id="rId50"/>
    <sheet name="modfrmReestrMR" sheetId="519" state="veryHidden" r:id="rId51"/>
    <sheet name="modServiceModule" sheetId="561" state="veryHidden" r:id="rId52"/>
    <sheet name="modfrmCheckUpdates" sheetId="512" state="veryHidden" r:id="rId53"/>
    <sheet name="REESTR_DS" sheetId="559" state="veryHidden" r:id="rId54"/>
    <sheet name="REESTR_CHS" sheetId="551" state="veryHidden" r:id="rId55"/>
    <sheet name="REESTR_LINK" sheetId="552" state="veryHidden" r:id="rId56"/>
  </sheets>
  <definedNames>
    <definedName name="activity">Дифференциация!$E$22:$E$25</definedName>
    <definedName name="anscount" hidden="1">1</definedName>
    <definedName name="availability_price">TEHSHEET!$K$8</definedName>
    <definedName name="buhg_flag">Титульный!$F$32</definedName>
    <definedName name="CHECK_LINK_RANGE_1">"Калькуляция!$I$11:$I$132"</definedName>
    <definedName name="checkCell_List01">'Форма 3.5.1'!$D$12:$I$58</definedName>
    <definedName name="checkCell_List05">'Форма 3.5.2'!$D$11:$S$20</definedName>
    <definedName name="checkCell_List06">'Форма 3.7'!$F$11:$K$78</definedName>
    <definedName name="checkCell_List08">'Форма 3.6'!$G$11:$I$34</definedName>
    <definedName name="checkCell_List09">Территории!$D$17:$L$17</definedName>
    <definedName name="checkDEfCell_List09">Территории!$F$6</definedName>
    <definedName name="chkGetUpdatesValue">#REF!</definedName>
    <definedName name="chkNoUpdatesValue">#REF!</definedName>
    <definedName name="code">#REF!</definedName>
    <definedName name="copy_f_quart">Титульный!$C$21</definedName>
    <definedName name="copy_f_year">Титульный!$C$20</definedName>
    <definedName name="CURRENT_DATE">TEHSHEET!$G$17</definedName>
    <definedName name="data_type">TEHSHEET!$M$2:$M$3</definedName>
    <definedName name="DATA_URL">TEHSHEET!$K$11</definedName>
    <definedName name="dateBuhg">Титульный!$F$33</definedName>
    <definedName name="DESCRIPTION_TERRITORY">REESTR_DS!$B$2:$B$3</definedName>
    <definedName name="diff_tariff">Титульный!$F$16</definedName>
    <definedName name="DocProp_TemplateCode">TEHSHEET!$L$2</definedName>
    <definedName name="DocProp_Version">TEHSHEET!$L$1</definedName>
    <definedName name="end_col">'Форма 3.7'!$K$19</definedName>
    <definedName name="end_row_5">'Форма 3.7'!$78:$78</definedName>
    <definedName name="end_row1">'Форма 3.7'!$A$26</definedName>
    <definedName name="end_row2">'Форма 3.7'!$A$58</definedName>
    <definedName name="et_Comm">et_union_hor!$5:$5</definedName>
    <definedName name="et_hor_List01_2">'Форма 3.5.1'!$2:$2</definedName>
    <definedName name="et_hor_List01_4">'Форма 3.5.1'!$4:$4</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5_1_1">et_union_hor!$81:$84</definedName>
    <definedName name="et_List05_1_2">et_union_hor!$88:$91</definedName>
    <definedName name="et_List05_2_1">et_union_hor!$82:$83</definedName>
    <definedName name="et_List05_2_2">et_union_hor!$89:$90</definedName>
    <definedName name="et_List05_3_1">et_union_hor!$82:$82</definedName>
    <definedName name="et_List05_3_2">et_union_hor!$89:$89</definedName>
    <definedName name="et_List05_4">et_union_hor!$68:$74</definedName>
    <definedName name="et_List06_1">'Форма 3.7'!$20:$22</definedName>
    <definedName name="et_List06_2">'Форма 3.7'!$58:$60</definedName>
    <definedName name="et_List06_3">'Форма 3.7'!$68:$72</definedName>
    <definedName name="et_List06_4">'Форма 3.7'!$21:$21</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3.5.1'!$G:$G</definedName>
    <definedName name="et_ver_List08_1">'Форма 3.6'!$G:$G</definedName>
    <definedName name="f_quart">Титульный!$F$21</definedName>
    <definedName name="f_year">Титульный!$F$20</definedName>
    <definedName name="fil">Титульный!$F$27</definedName>
    <definedName name="fil_flag">Титульный!$F$23</definedName>
    <definedName name="FirstLine">#REF!</definedName>
    <definedName name="flag_diff_ipr">Титульный!$F$38</definedName>
    <definedName name="flag_ipr">Титульный!$F$37</definedName>
    <definedName name="flag_publication">Титульный!$F$11:$F$11</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#REF!</definedName>
    <definedName name="Instr_2">#REF!</definedName>
    <definedName name="Instr_3">#REF!</definedName>
    <definedName name="Instr_4">#REF!</definedName>
    <definedName name="Instr_5">#REF!</definedName>
    <definedName name="Instr_6">#REF!</definedName>
    <definedName name="Instr_7">#REF!</definedName>
    <definedName name="instr_hyp1">#REF!</definedName>
    <definedName name="kind_of_activity">REESTR_VED!$B$2:$B$4</definedName>
    <definedName name="kind_of_forms">TEHSHEET!$S$2:$S$6</definedName>
    <definedName name="kind_of_nameforms">TEHSHEET!$T$2:$T$6</definedName>
    <definedName name="kind_of_publication">TEHSHEET!$G$2:$G$3</definedName>
    <definedName name="kind_of_purchase_method">TEHSHEET!$P$2:$P$4</definedName>
    <definedName name="kind_of_unit">TEHSHEET!$H$2:$H$4</definedName>
    <definedName name="kpp">Титульный!$F$29</definedName>
    <definedName name="LINK_RANGE">REESTR_LINK!$B$2:$B$3</definedName>
    <definedName name="List_01_prov">'Форма 3.5.1'!$G$65:$I$65</definedName>
    <definedName name="List_05_vs_fact">'Форма 3.5.2'!$AE$11:$AE$20</definedName>
    <definedName name="LIST_MR_MO_OKTMO">REESTR_MO!$A$2:$D$253</definedName>
    <definedName name="list_of_tariff">TEHSHEET!$I$2:$I$3</definedName>
    <definedName name="List00_checkFill">Титульный!$F$7:$F$50</definedName>
    <definedName name="List00_Fill">Титульный!$F$49</definedName>
    <definedName name="List00_Print">Титульный!$G$4:$K$6</definedName>
    <definedName name="List01_2_reserve">'Форма 3.5.1'!$G$41:$I$45</definedName>
    <definedName name="List01_CheckC">'Форма 3.5.1'!$E$16:$H$58</definedName>
    <definedName name="List01_costs_OPS">'Форма 3.5.1'!$G$36:$H$36</definedName>
    <definedName name="List01_costs_OPS_22">'Форма 3.5.1'!$G$36</definedName>
    <definedName name="List01_costs_PH">'Форма 3.5.1'!$G$38:$H$38</definedName>
    <definedName name="List01_costs_PH_22">'Форма 3.5.1'!$G$38</definedName>
    <definedName name="List01_flag_index_1">'Форма 3.5.1'!$G$37:$H$37</definedName>
    <definedName name="List01_flag_index_2">'Форма 3.5.1'!$G$39:$H$39</definedName>
    <definedName name="List01_Name">'Форма 3.5.1'!$G$13:$I$13</definedName>
    <definedName name="List01_Num">'Форма 3.5.1'!$G$7:$I$7</definedName>
    <definedName name="List01_NumberColumns">'Форма 3.5.1'!$G$11:$H$11</definedName>
    <definedName name="List01_p1">'Форма 3.5.1'!$G$17:$H$17</definedName>
    <definedName name="List01_p1_minus_p3">'Форма 3.5.1'!$G$17,'Форма 3.5.1'!$G$18</definedName>
    <definedName name="List01_p2_14">'Форма 3.5.1'!$I$36</definedName>
    <definedName name="List01_p3">'Форма 3.5.1'!$G$18:$H$18</definedName>
    <definedName name="List01_p3_10_check">'Форма 3.5.1'!$K$37</definedName>
    <definedName name="List01_p3_11_check">'Форма 3.5.1'!$K$39</definedName>
    <definedName name="List01_p4">'Форма 3.5.1'!$G$53:$H$53</definedName>
    <definedName name="List01_revenue_from_activity_80_flag">'Форма 3.5.1'!$G$54:$I$54</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5_costs_OPS_22">'Форма 3.5.2'!$Q$13</definedName>
    <definedName name="List05_costs_PH_22">'Форма 3.5.2'!$Q$16</definedName>
    <definedName name="List05_flagFXD">'Форма 3.5.2'!$V:$V</definedName>
    <definedName name="List05_Provider_cells">'Форма 3.5.2'!$AG$10:$AG$20</definedName>
    <definedName name="List06_1_reserve">'Форма 3.7'!$G$21:$G$26</definedName>
    <definedName name="List06_2_reserve">'Форма 3.7'!$G$58:$G$78</definedName>
    <definedName name="List06_CheckC">'Форма 3.7'!$G$11:$M$78</definedName>
    <definedName name="List06_date_ch_ip">'Форма 3.7'!$I$13:$M$13</definedName>
    <definedName name="List06_date_ip">'Форма 3.7'!$I$12:$M$12</definedName>
    <definedName name="List06_date_r_ip">'Форма 3.7'!$I$17:$M$18</definedName>
    <definedName name="List06_flag_year">'Форма 3.7'!$K$20:$K$26</definedName>
    <definedName name="List06_main_column">'Форма 3.7'!$I$11:$I$78</definedName>
    <definedName name="List06_Name">'Форма 3.7'!$F$8:$M$8</definedName>
    <definedName name="List06_objective_of_IPR">'Форма 3.7'!$I$14:$M$14</definedName>
    <definedName name="List06_sourceFin">'Форма 3.7'!$K$73:$K$78</definedName>
    <definedName name="List06_year_source">'Форма 3.7'!$K$24:$K$27</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8_CheckC">'Форма 3.6'!$G$11:$H$34</definedName>
    <definedName name="List08_GroundMaterials_1">'Форма 3.6'!$G$31:$H$34</definedName>
    <definedName name="List08_Name">'Форма 3.6'!$G$8:$I$8</definedName>
    <definedName name="List08_Num">'Форма 3.6'!$G$1:$I$1</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3.5.1'!$G:$G</definedName>
    <definedName name="obj_List02_22">'Форма 1.0.1 | Форма 3.5.1'!$8:$8</definedName>
    <definedName name="obj_List05_22">'Форма 3.5.2'!$12:$12</definedName>
    <definedName name="obj_List08_22">'Форма 3.6'!$G:$G</definedName>
    <definedName name="obj_List10_22">'Форма 1.0.1 | Форма 3.6'!$8:$8</definedName>
    <definedName name="obj_List11_22">'Форма 1.0.1 | Форма 3.7'!$8:$8</definedName>
    <definedName name="obj_List12_22">'Форма 1.0.1 | Форма 3.5.2'!$8:$8</definedName>
    <definedName name="objective_of_IPR">TEHSHEET!$V$2:$V$6</definedName>
    <definedName name="org">Титульный!$F$26</definedName>
    <definedName name="Org_Address">Титульный!$F$40:$F$40</definedName>
    <definedName name="ORG_END_DATE">TEHSHEET!$E$17</definedName>
    <definedName name="Org_main">Титульный!$F$41:$F$41</definedName>
    <definedName name="Org_otv_lico">Титульный!$F$44:$F$47</definedName>
    <definedName name="ORG_START_DATE">TEHSHEET!$D$17</definedName>
    <definedName name="p3_List05_K">'Форма 3.6'!$F$22:$H$23</definedName>
    <definedName name="p3_List08">'Форма 3.6'!$F$21:$H$21</definedName>
    <definedName name="p3_List08_K">'Форма 3.6'!$F$22:$H$23</definedName>
    <definedName name="p3_ref_base_List08">'Форма 3.6'!$G$21</definedName>
    <definedName name="p3_ref_List08">'Форма 3.6'!$H$21</definedName>
    <definedName name="pDel_Comm">#REF!</definedName>
    <definedName name="pDel_List01_2">'Форма 3.5.1'!$C$40:$C$45</definedName>
    <definedName name="pDel_List03">'Форма 1.0.2'!$C$12:$C$13</definedName>
    <definedName name="pDel_List04">'Сведения об изменении'!$C$13:$C$14</definedName>
    <definedName name="pDel_List05_1">'Форма 3.5.2'!$E$10:$E$19</definedName>
    <definedName name="pDel_List05_2">'Форма 3.5.2'!$H$11:$H$19</definedName>
    <definedName name="pDel_List05_3">'Форма 3.5.2'!$L$11:$L$19</definedName>
    <definedName name="pDel_List06_1">'Форма 3.7'!$D$20:$D$26</definedName>
    <definedName name="pDel_List06_2">'Форма 3.7'!$E$58:$E$61</definedName>
    <definedName name="pDel_List06_3">'Форма 3.7'!$E$68:$E$78</definedName>
    <definedName name="pDel_List06_4">'Форма 3.7'!$E$20:$E$26</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#REF!</definedName>
    <definedName name="pIns_List01_1">'Форма 3.5.1'!$H$12</definedName>
    <definedName name="pIns_List01_2">'Форма 3.5.1'!$E$45</definedName>
    <definedName name="pIns_List02">'Форма 1.0.1 | Форма 3.5.1'!$19:$19</definedName>
    <definedName name="pIns_List03">'Форма 1.0.2'!$E$13</definedName>
    <definedName name="pIns_List04">'Сведения об изменении'!$E$14</definedName>
    <definedName name="pIns_List05_1">'Форма 3.5.2'!$G$9:$G$21</definedName>
    <definedName name="pIns_List05_4">'Форма 3.5.2'!$E$19</definedName>
    <definedName name="pIns_List06_1">'Форма 3.7'!$G$26</definedName>
    <definedName name="pIns_List06_2">'Форма 3.7'!$G$61</definedName>
    <definedName name="pIns_List06_3">'Форма 3.7'!$G$78</definedName>
    <definedName name="pIns_List07_01">Дифференциация!$E$20:$E$26</definedName>
    <definedName name="pIns_List07_04">Дифференциация!$I$20:$I$26</definedName>
    <definedName name="pIns_List07_05">Дифференциация!$M$20:$M$26</definedName>
    <definedName name="pIns_List08_1">'Форма 3.6'!$H$7</definedName>
    <definedName name="pIns_List09_0">Территории!$E$17</definedName>
    <definedName name="pIns_List10">'Форма 1.0.1 | Форма 3.6'!$19:$19</definedName>
    <definedName name="pIns_List11">'Форма 1.0.1 | Форма 3.7'!$19:$19</definedName>
    <definedName name="pIns_List12">'Форма 1.0.1 | Форма 3.5.2'!$19:$19</definedName>
    <definedName name="pVDel_List06_1">'Форма 3.7'!$J$6:$L$6</definedName>
    <definedName name="pVIns_List06_0">'Форма 3.7'!$L$8</definedName>
    <definedName name="pVIns_List06_1">'Форма 3.7'!$K$9</definedName>
    <definedName name="pVIns_List08_1">'Форма 3.6'!$G$7</definedName>
    <definedName name="QUARTER">TEHSHEET!$F$2:$F$5</definedName>
    <definedName name="REESTR_LINK_RANGE">REESTR_LINK!$A$2:$C$3</definedName>
    <definedName name="REESTR_ORG_RANGE">REESTR_ORG!$A$2:$J$213</definedName>
    <definedName name="REESTR_VED_RANGE">REESTR_VED!$A$2:$B$4</definedName>
    <definedName name="REGION">TEHSHEET!$A$2:$A$87</definedName>
    <definedName name="region_name">Титульный!$F$7</definedName>
    <definedName name="revenue_from_activity_80_flag">Титульный!$F$35</definedName>
    <definedName name="row_1">'Форма 3.7'!$A$24</definedName>
    <definedName name="row_2">'Форма 3.7'!$A$27</definedName>
    <definedName name="row_5">'Форма 3.7'!$A$73</definedName>
    <definedName name="ruk_fio">Титульный!$F$41</definedName>
    <definedName name="SAPBEXrevision" hidden="1">1</definedName>
    <definedName name="SAPBEXsysID" hidden="1">"BW2"</definedName>
    <definedName name="SAPBEXwbID" hidden="1">"479GSPMTNK9HM4ZSIVE5K2SH6"</definedName>
    <definedName name="share_of_costs_List05">'Форма 3.5.2'!$R$10:$R$19</definedName>
    <definedName name="source_of_funding">TEHSHEET!$O$2:$O$13</definedName>
    <definedName name="strPublication">Титульный!$F$9</definedName>
    <definedName name="sys_id">TEHSHEET!$J$4</definedName>
    <definedName name="Table4">'Форма 3.7'!$F$9:$J$9</definedName>
    <definedName name="TECH_ORG_ID">Титульный!$F$1</definedName>
    <definedName name="ter_List09">Территории!$E$11:$E$17</definedName>
    <definedName name="terCopy_List09">Территории!$Q$11:$Q$17</definedName>
    <definedName name="TSphere">TEHSHEET!$L$3</definedName>
    <definedName name="TSphere_full">TEHSHEET!$L$5</definedName>
    <definedName name="TSphere_trans">TEHSHEET!$L$4</definedName>
    <definedName name="UpdStatus">#REF!</definedName>
    <definedName name="VDET_END_DATE">TEHSHEET!$E$20</definedName>
    <definedName name="VDET_START_DATE">TEHSHEET!$D$20</definedName>
    <definedName name="version">#REF!</definedName>
    <definedName name="Vet_List06_0">'Форма 3.7'!$I:$K</definedName>
    <definedName name="Vet_List06_1">'Форма 3.7'!$J:$J</definedName>
    <definedName name="web_List08">'Форма 3.6'!$H$11:$H$23</definedName>
    <definedName name="Y_N_List07_01">Дифференциация!$B$20:$B$26</definedName>
    <definedName name="Y_N_List07_02">Дифференциация!$F$20:$F$26</definedName>
    <definedName name="Y_N_List07_05">Дифференциация!$J$20:$J$26</definedName>
    <definedName name="year_list">TEHSHEET!$C$2:$C$5</definedName>
  </definedNames>
  <calcPr calcId="125725"/>
</workbook>
</file>

<file path=xl/calcChain.xml><?xml version="1.0" encoding="utf-8"?>
<calcChain xmlns="http://schemas.openxmlformats.org/spreadsheetml/2006/main">
  <c r="A79" i="553"/>
  <c r="A78"/>
  <c r="F16" i="584"/>
  <c r="D16"/>
  <c r="F12"/>
  <c r="D6"/>
  <c r="F16" i="583"/>
  <c r="D16"/>
  <c r="F12"/>
  <c r="D6"/>
  <c r="F16" i="582"/>
  <c r="D16"/>
  <c r="F12"/>
  <c r="D6"/>
  <c r="F16" i="569"/>
  <c r="D16"/>
  <c r="F12"/>
  <c r="A63" i="553"/>
  <c r="A64"/>
  <c r="A65"/>
  <c r="A66"/>
  <c r="A67"/>
  <c r="A68"/>
  <c r="A69"/>
  <c r="A70"/>
  <c r="A71"/>
  <c r="A72"/>
  <c r="A73"/>
  <c r="A74"/>
  <c r="A75"/>
  <c r="A76"/>
  <c r="A77"/>
  <c r="A39"/>
  <c r="A40"/>
  <c r="A41"/>
  <c r="A42"/>
  <c r="A43"/>
  <c r="A44"/>
  <c r="A45"/>
  <c r="A46"/>
  <c r="A47"/>
  <c r="A48"/>
  <c r="A49"/>
  <c r="A50"/>
  <c r="A51"/>
  <c r="A52"/>
  <c r="A53"/>
  <c r="A54"/>
  <c r="A55"/>
  <c r="A56"/>
  <c r="A57"/>
  <c r="A58"/>
  <c r="A59"/>
  <c r="A60"/>
  <c r="A61"/>
  <c r="A62"/>
  <c r="A7"/>
  <c r="A8"/>
  <c r="A9"/>
  <c r="A10"/>
  <c r="A11"/>
  <c r="A12"/>
  <c r="A13"/>
  <c r="A14"/>
  <c r="A15"/>
  <c r="A16"/>
  <c r="A17"/>
  <c r="A18"/>
  <c r="A19"/>
  <c r="A20"/>
  <c r="A21"/>
  <c r="A22"/>
  <c r="A23"/>
  <c r="A24"/>
  <c r="A25"/>
  <c r="A26"/>
  <c r="A27"/>
  <c r="A28"/>
  <c r="A29"/>
  <c r="A30"/>
  <c r="A31"/>
  <c r="A32"/>
  <c r="A33"/>
  <c r="A34"/>
  <c r="A35"/>
  <c r="A36"/>
  <c r="A37"/>
  <c r="A38"/>
  <c r="V16" i="572"/>
  <c r="Q16"/>
  <c r="V13"/>
  <c r="Q13"/>
  <c r="A6" i="553"/>
  <c r="A5"/>
  <c r="R14" i="566"/>
  <c r="R13"/>
  <c r="A4" i="553"/>
  <c r="R12" i="566"/>
  <c r="P12" a="1"/>
  <c r="P12" s="1"/>
  <c r="M14"/>
  <c r="M12"/>
  <c r="M13"/>
  <c r="E17" i="205" l="1"/>
  <c r="D17"/>
  <c r="I23" i="573" l="1"/>
  <c r="Q72" i="471"/>
  <c r="Q69"/>
  <c r="I73" i="573" l="1"/>
  <c r="I68"/>
  <c r="I67"/>
  <c r="I66"/>
  <c r="I65"/>
  <c r="I64"/>
  <c r="I63" l="1"/>
  <c r="G40" i="571"/>
  <c r="G18" s="1"/>
  <c r="Q88" i="471" l="1"/>
  <c r="Q86" s="1"/>
  <c r="V86"/>
  <c r="Q81"/>
  <c r="Q79" s="1"/>
  <c r="V79"/>
  <c r="V72"/>
  <c r="V69"/>
  <c r="R88"/>
  <c r="R82"/>
  <c r="R81"/>
  <c r="R89"/>
  <c r="G10" i="574" l="1"/>
  <c r="G15" i="571"/>
  <c r="K37"/>
  <c r="K39"/>
  <c r="K68" i="573" l="1"/>
  <c r="K73"/>
  <c r="A3" i="553"/>
  <c r="G16" i="571"/>
  <c r="F77" i="573"/>
  <c r="F76"/>
  <c r="F75"/>
  <c r="F74"/>
  <c r="J73"/>
  <c r="F73"/>
  <c r="F72"/>
  <c r="F71"/>
  <c r="F70"/>
  <c r="F69"/>
  <c r="J68"/>
  <c r="F68"/>
  <c r="J67"/>
  <c r="F67"/>
  <c r="J66"/>
  <c r="F66"/>
  <c r="J65"/>
  <c r="F65"/>
  <c r="J64"/>
  <c r="F64"/>
  <c r="F63"/>
  <c r="H60"/>
  <c r="F60"/>
  <c r="H59"/>
  <c r="F59"/>
  <c r="F58"/>
  <c r="F24"/>
  <c r="J23"/>
  <c r="F23"/>
  <c r="F21"/>
  <c r="J20"/>
  <c r="I20"/>
  <c r="F20"/>
  <c r="J19" l="1"/>
  <c r="I19" s="1"/>
  <c r="J63"/>
  <c r="P15" i="471" a="1"/>
  <c r="P15" s="1"/>
  <c r="G65" i="571" l="1"/>
  <c r="D4" i="556"/>
  <c r="A2" i="553" l="1"/>
  <c r="M12" i="564" l="1"/>
  <c r="F54" i="471" l="1"/>
  <c r="D58" l="1"/>
  <c r="F58"/>
  <c r="D6" i="569" l="1"/>
  <c r="R25" i="471" l="1"/>
  <c r="R20"/>
  <c r="R15"/>
  <c r="M25"/>
  <c r="M20"/>
  <c r="M15"/>
  <c r="M45" l="1"/>
  <c r="D8" i="547" l="1"/>
  <c r="D5" i="556"/>
  <c r="F4" i="437" l="1"/>
</calcChain>
</file>

<file path=xl/comments1.xml><?xml version="1.0" encoding="utf-8"?>
<comments xmlns="http://schemas.openxmlformats.org/spreadsheetml/2006/main">
  <authors>
    <author>User</author>
  </authors>
  <commentList>
    <comment ref="D8" authorId="0">
      <text>
        <r>
          <rPr>
            <sz val="11"/>
            <color theme="1"/>
            <rFont val="Calibri"/>
            <family val="2"/>
            <charset val="204"/>
            <scheme val="minor"/>
          </rPr>
          <t>Для перехода к Форме 
дважды кликните по этой ячейке</t>
        </r>
      </text>
    </comment>
  </commentList>
</comments>
</file>

<file path=xl/comments2.xml><?xml version="1.0" encoding="utf-8"?>
<comments xmlns="http://schemas.openxmlformats.org/spreadsheetml/2006/main">
  <authors>
    <author>User</author>
  </authors>
  <commentList>
    <comment ref="G13" authorId="0">
      <text>
        <r>
          <rPr>
            <sz val="11"/>
            <color theme="1"/>
            <rFont val="Calibri"/>
            <family val="2"/>
            <charset val="204"/>
            <scheme val="minor"/>
          </rPr>
          <t>Для перехода к Форме 1.0.1 
дважды кликните по этой ячейке</t>
        </r>
      </text>
    </comment>
  </commentList>
</comments>
</file>

<file path=xl/comments3.xml><?xml version="1.0" encoding="utf-8"?>
<comments xmlns="http://schemas.openxmlformats.org/spreadsheetml/2006/main">
  <authors>
    <author>User</author>
  </authors>
  <commentList>
    <comment ref="D8" authorId="0">
      <text>
        <r>
          <rPr>
            <sz val="11"/>
            <color theme="1"/>
            <rFont val="Calibri"/>
            <family val="2"/>
            <charset val="204"/>
            <scheme val="minor"/>
          </rPr>
          <t>Для перехода к Форме 
дважды кликните по этой ячейке</t>
        </r>
      </text>
    </comment>
  </commentList>
</comments>
</file>

<file path=xl/comments4.xml><?xml version="1.0" encoding="utf-8"?>
<comments xmlns="http://schemas.openxmlformats.org/spreadsheetml/2006/main">
  <authors>
    <author>--</author>
  </authors>
  <commentList>
    <comment ref="E12" authorId="0">
      <text>
        <r>
          <rPr>
            <sz val="11"/>
            <color theme="1"/>
            <rFont val="Calibri"/>
            <family val="2"/>
            <charset val="204"/>
            <scheme val="minor"/>
          </rPr>
          <t>Для перехода к Форме 1.0.1 
дважды кликните по этой ячейке</t>
        </r>
      </text>
    </comment>
  </commentList>
</comments>
</file>

<file path=xl/comments5.xml><?xml version="1.0" encoding="utf-8"?>
<comments xmlns="http://schemas.openxmlformats.org/spreadsheetml/2006/main">
  <authors>
    <author>User</author>
  </authors>
  <commentList>
    <comment ref="D8" authorId="0">
      <text>
        <r>
          <rPr>
            <sz val="11"/>
            <color theme="1"/>
            <rFont val="Calibri"/>
            <family val="2"/>
            <charset val="204"/>
            <scheme val="minor"/>
          </rPr>
          <t>Для перехода к Форме 
дважды кликните по этой ячейке</t>
        </r>
      </text>
    </comment>
  </commentList>
</comments>
</file>

<file path=xl/comments6.xml><?xml version="1.0" encoding="utf-8"?>
<comments xmlns="http://schemas.openxmlformats.org/spreadsheetml/2006/main">
  <authors>
    <author>User</author>
  </authors>
  <commentList>
    <comment ref="G8" authorId="0">
      <text>
        <r>
          <rPr>
            <sz val="11"/>
            <color theme="1"/>
            <rFont val="Calibri"/>
            <family val="2"/>
            <charset val="204"/>
            <scheme val="minor"/>
          </rPr>
          <t>Для перехода к Форме 1.0.1 
дважды кликните по этой ячейке</t>
        </r>
      </text>
    </comment>
  </commentList>
</comments>
</file>

<file path=xl/comments7.xml><?xml version="1.0" encoding="utf-8"?>
<comments xmlns="http://schemas.openxmlformats.org/spreadsheetml/2006/main">
  <authors>
    <author>User</author>
  </authors>
  <commentList>
    <comment ref="D8" authorId="0">
      <text>
        <r>
          <rPr>
            <sz val="11"/>
            <color theme="1"/>
            <rFont val="Calibri"/>
            <family val="2"/>
            <charset val="204"/>
            <scheme val="minor"/>
          </rPr>
          <t>Для перехода к Форме 
дважды кликните по этой ячейке</t>
        </r>
      </text>
    </comment>
  </commentList>
</comments>
</file>

<file path=xl/comments8.xml><?xml version="1.0" encoding="utf-8"?>
<comments xmlns="http://schemas.openxmlformats.org/spreadsheetml/2006/main">
  <authors>
    <author>--</author>
  </authors>
  <commentList>
    <comment ref="I8" authorId="0">
      <text>
        <r>
          <rPr>
            <sz val="11"/>
            <color theme="1"/>
            <rFont val="Calibri"/>
            <family val="2"/>
            <charset val="204"/>
            <scheme val="minor"/>
          </rPr>
          <t>Для перехода к Форме 1.0.1 
дважды кликните по этой ячейке</t>
        </r>
      </text>
    </comment>
  </commentList>
</comments>
</file>

<file path=xl/comments9.xml><?xml version="1.0" encoding="utf-8"?>
<comments xmlns="http://schemas.openxmlformats.org/spreadsheetml/2006/main">
  <authors>
    <author>User</author>
    <author>--</author>
  </authors>
  <commentList>
    <comment ref="D50" authorId="0">
      <text>
        <r>
          <rPr>
            <sz val="11"/>
            <color theme="1"/>
            <rFont val="Calibri"/>
            <family val="2"/>
            <charset val="204"/>
            <scheme val="minor"/>
          </rPr>
          <t>Для перехода к Форме 
дважды кликните по этой ячейке</t>
        </r>
      </text>
    </comment>
    <comment ref="E68" authorId="1">
      <text>
        <r>
          <rPr>
            <sz val="11"/>
            <color theme="1"/>
            <rFont val="Calibri"/>
            <family val="2"/>
            <charset val="204"/>
            <scheme val="minor"/>
          </rPr>
          <t>Для перехода к Форме 1.0.1 
дважды кликните по этой ячейке</t>
        </r>
      </text>
    </comment>
    <comment ref="E78" authorId="1">
      <text>
        <r>
          <rPr>
            <sz val="11"/>
            <color theme="1"/>
            <rFont val="Calibri"/>
            <family val="2"/>
            <charset val="204"/>
            <scheme val="minor"/>
          </rPr>
          <t>Для перехода к Форме 1.0.1 
дважды кликните по этой ячейке</t>
        </r>
      </text>
    </comment>
  </commentList>
</comments>
</file>

<file path=xl/sharedStrings.xml><?xml version="1.0" encoding="utf-8"?>
<sst xmlns="http://schemas.openxmlformats.org/spreadsheetml/2006/main" count="3647" uniqueCount="1904">
  <si>
    <t>2</t>
  </si>
  <si>
    <t>3</t>
  </si>
  <si>
    <t>4</t>
  </si>
  <si>
    <t>Субъект РФ</t>
  </si>
  <si>
    <t>ИНН</t>
  </si>
  <si>
    <t>КПП</t>
  </si>
  <si>
    <t>Комментарии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</si>
  <si>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</si>
  <si>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</si>
  <si>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</si>
  <si>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</si>
  <si>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</si>
  <si>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</si>
  <si>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</si>
  <si>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</si>
  <si>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</si>
  <si>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</si>
  <si>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</si>
  <si>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</si>
  <si>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</si>
  <si>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</si>
  <si>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</si>
  <si>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</si>
  <si>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 п/п</t>
  </si>
  <si>
    <t>1</t>
  </si>
  <si>
    <t>Является ли данное юридическое лицо подразделением (филиалом) другой организации</t>
  </si>
  <si>
    <t>(код) номер телефона</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</si>
  <si>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</si>
  <si>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</si>
  <si>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</si>
  <si>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</si>
  <si>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</si>
  <si>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</si>
  <si>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</si>
  <si>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</si>
  <si>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</si>
  <si>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</si>
  <si>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</si>
  <si>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</si>
  <si>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</si>
  <si>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</si>
  <si>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</si>
  <si>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</si>
  <si>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</si>
  <si>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</si>
  <si>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</si>
  <si>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</si>
  <si>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</si>
  <si>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</si>
  <si>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</si>
  <si>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</si>
  <si>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</si>
  <si>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</si>
  <si>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</si>
  <si>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</si>
  <si>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</si>
  <si>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</si>
  <si>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</si>
  <si>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</si>
  <si>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</si>
  <si>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</si>
  <si>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</si>
  <si>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</si>
  <si>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</si>
  <si>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</si>
  <si>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</si>
  <si>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</si>
  <si>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</si>
  <si>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</si>
  <si>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</si>
  <si>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</si>
  <si>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</si>
  <si>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</si>
  <si>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</si>
  <si>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</si>
  <si>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</si>
  <si>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</si>
  <si>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</si>
  <si>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</si>
  <si>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</si>
  <si>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</si>
  <si>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</si>
  <si>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</si>
  <si>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</si>
  <si>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</si>
  <si>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</si>
  <si>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</si>
  <si>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sz val="11"/>
        <color theme="1"/>
        <rFont val="Calibri"/>
        <family val="2"/>
        <charset val="204"/>
        <scheme val="minor"/>
      </rPr>
      <t>Тип отчета</t>
    </r>
    <r>
      <rPr>
        <sz val="11"/>
        <color theme="1"/>
        <rFont val="Calibri"/>
        <family val="2"/>
        <charset val="204"/>
        <scheme val="minor"/>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</si>
  <si>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</si>
  <si>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</si>
  <si>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</si>
  <si>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</si>
  <si>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</si>
  <si>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</si>
  <si>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</si>
  <si>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</si>
  <si>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</si>
  <si>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</si>
  <si>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</si>
  <si>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</si>
  <si>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Вид деятельности</t>
  </si>
  <si>
    <t>et_Comm</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</si>
  <si>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</si>
  <si>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</si>
  <si>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</si>
  <si>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</si>
  <si>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</si>
  <si>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</si>
  <si>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DataOrg</t>
  </si>
  <si>
    <t>true</t>
  </si>
  <si>
    <t>REESTR_CHS</t>
  </si>
  <si>
    <t>Нет доступных обновлений, версия отчёта актуальна</t>
  </si>
  <si>
    <t>Организация</t>
  </si>
  <si>
    <t>Виды деятельности</t>
  </si>
  <si>
    <t>ID</t>
  </si>
  <si>
    <t>LINK_NAME</t>
  </si>
  <si>
    <t>REGION</t>
  </si>
  <si>
    <t>REESTR_LINK</t>
  </si>
  <si>
    <t>modHTTP</t>
  </si>
  <si>
    <t>modCheckCyan</t>
  </si>
  <si>
    <r>
      <t>Публикация</t>
    </r>
    <r>
      <rPr>
        <sz val="11"/>
        <color theme="1"/>
        <rFont val="Calibri"/>
        <family val="2"/>
        <charset val="204"/>
        <scheme val="minor"/>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</si>
  <si>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</si>
  <si>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</si>
  <si>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</si>
  <si>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</si>
  <si>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</si>
  <si>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</si>
  <si>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</si>
  <si>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</si>
  <si>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</si>
  <si>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</si>
  <si>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</si>
  <si>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</si>
  <si>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</si>
  <si>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</si>
  <si>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</si>
  <si>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</si>
  <si>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</si>
  <si>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Единица измерения</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</si>
  <si>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</si>
  <si>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</si>
  <si>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</si>
  <si>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</si>
  <si>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</si>
  <si>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</si>
  <si>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</si>
  <si>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</si>
  <si>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</si>
  <si>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</si>
  <si>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</si>
  <si>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</si>
  <si>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</si>
  <si>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</si>
  <si>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</si>
  <si>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</si>
  <si>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</si>
  <si>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</si>
  <si>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</si>
  <si>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</si>
  <si>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</si>
  <si>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</si>
  <si>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</si>
  <si>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</si>
  <si>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</si>
  <si>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</si>
  <si>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</si>
  <si>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</si>
  <si>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</si>
  <si>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</si>
  <si>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</si>
  <si>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</si>
  <si>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</si>
  <si>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</si>
  <si>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</si>
  <si>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</si>
  <si>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</si>
  <si>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</si>
  <si>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</si>
  <si>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</si>
  <si>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</si>
  <si>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</si>
  <si>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</si>
  <si>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</si>
  <si>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</si>
  <si>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</si>
  <si>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</si>
  <si>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</si>
  <si>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</si>
  <si>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</si>
  <si>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</si>
  <si>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</si>
  <si>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</si>
  <si>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</si>
  <si>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</si>
  <si>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</si>
  <si>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</si>
  <si>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</si>
  <si>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</si>
  <si>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</si>
  <si>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</si>
  <si>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</si>
  <si>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</si>
  <si>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</si>
  <si>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sz val="11"/>
        <color theme="1"/>
        <rFont val="Calibri"/>
        <family val="2"/>
        <charset val="204"/>
        <scheme val="minor"/>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</si>
  <si>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</si>
  <si>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</si>
  <si>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</si>
  <si>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</si>
  <si>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</si>
  <si>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</si>
  <si>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</si>
  <si>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</si>
  <si>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sz val="11"/>
        <color theme="1"/>
        <rFont val="Calibri"/>
        <family val="2"/>
        <charset val="204"/>
        <scheme val="minor"/>
      </rPr>
      <t>2</t>
    </r>
    <r>
      <rPr>
        <sz val="11"/>
        <color theme="1"/>
        <rFont val="Calibri"/>
        <family val="2"/>
        <charset val="204"/>
        <scheme val="minor"/>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</si>
  <si>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</si>
  <si>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</si>
  <si>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</si>
  <si>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</si>
  <si>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размерженный МР</t>
  </si>
  <si>
    <t>флаг используемости территории на листе Перечень тарифов</t>
  </si>
  <si>
    <t>копия территорий</t>
  </si>
  <si>
    <t>МР (ОКТМО)</t>
  </si>
  <si>
    <t>0</t>
  </si>
  <si>
    <t>Наименование параметра</t>
  </si>
  <si>
    <r>
      <t xml:space="preserve">Форма 1.0.1 Основные параметры раскрываемой информации </t>
    </r>
    <r>
      <rPr>
        <sz val="11"/>
        <color theme="1"/>
        <rFont val="Calibri"/>
        <family val="2"/>
        <charset val="204"/>
        <scheme val="minor"/>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</si>
  <si>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</si>
  <si>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</si>
  <si>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</si>
  <si>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</si>
  <si>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</si>
  <si>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</si>
  <si>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</si>
  <si>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</si>
  <si>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</si>
  <si>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</si>
  <si>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</si>
  <si>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sz val="11"/>
        <color theme="1"/>
        <rFont val="Calibri"/>
        <family val="2"/>
        <charset val="204"/>
        <scheme val="minor"/>
      </rPr>
      <t>1</t>
    </r>
    <r>
      <rPr>
        <sz val="11"/>
        <color theme="1"/>
        <rFont val="Calibri"/>
        <family val="2"/>
        <charset val="204"/>
        <scheme val="minor"/>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</si>
  <si>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</si>
  <si>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</si>
  <si>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</si>
  <si>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</si>
  <si>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</si>
  <si>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</si>
  <si>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</si>
  <si>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</si>
  <si>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</si>
  <si>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</si>
  <si>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</si>
  <si>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</si>
  <si>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</si>
  <si>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</si>
  <si>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</si>
  <si>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</si>
  <si>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</si>
  <si>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</si>
  <si>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</si>
  <si>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</si>
  <si>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</si>
  <si>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</si>
  <si>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</si>
  <si>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</si>
  <si>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</si>
  <si>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</si>
  <si>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</si>
  <si>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</si>
  <si>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</si>
  <si>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</si>
  <si>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</si>
  <si>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</si>
  <si>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</si>
  <si>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</si>
  <si>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</si>
  <si>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</si>
  <si>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</si>
  <si>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</si>
  <si>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</si>
  <si>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</si>
  <si>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</si>
  <si>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</si>
  <si>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</si>
  <si>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</si>
  <si>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</si>
  <si>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</si>
  <si>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</si>
  <si>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</si>
  <si>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</si>
  <si>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</si>
  <si>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</si>
  <si>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</si>
  <si>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</si>
  <si>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</si>
  <si>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</si>
  <si>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</si>
  <si>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</si>
  <si>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</si>
  <si>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</si>
  <si>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</si>
  <si>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</si>
  <si>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</si>
  <si>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</si>
  <si>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</si>
  <si>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</si>
  <si>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</si>
  <si>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</si>
  <si>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</si>
  <si>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Отчётный период (год)</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</si>
  <si>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</si>
  <si>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</si>
  <si>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</si>
  <si>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</si>
  <si>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Перечень муниципальных районов и муниципальных образований (территорий оказания услуг)</t>
  </si>
  <si>
    <t>Территория оказания услуг</t>
  </si>
  <si>
    <t>Добавить территорию оказания услуг</t>
  </si>
  <si>
    <t>Информация, подлежащая раскрытию</t>
  </si>
  <si>
    <t>Способ приобретения</t>
  </si>
  <si>
    <t>Средневзвешенная стоимость 1 кВт.ч (с учетом мощности)</t>
  </si>
  <si>
    <t>Расходы на оплату труда основного производственного персонала</t>
  </si>
  <si>
    <t>Отчисления на социальные нужды основного производственного персонала</t>
  </si>
  <si>
    <t>Расходы на оплату труда административно-управленческого персонала</t>
  </si>
  <si>
    <t>Расходы на амортизацию основных производственных средств</t>
  </si>
  <si>
    <t>Расходы на аренду имущества, используемого для осуществления регулируемого вида деятельности</t>
  </si>
  <si>
    <t>Расходы на текущий ремонт</t>
  </si>
  <si>
    <t>Расходы на капитальный ремонт</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</si>
  <si>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</si>
  <si>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SUM_CALC</t>
  </si>
  <si>
    <t>Добавить прочие расходы</t>
  </si>
  <si>
    <t>Чистая прибыль, полученная от регулируемого вида деятельности, в том числе:</t>
  </si>
  <si>
    <t>Изменение стоимости основных фондов, в том числе:</t>
  </si>
  <si>
    <t>Годовая бухгалтерская отчетность, включая бухгалтерский баланс и приложения к нему</t>
  </si>
  <si>
    <t>9</t>
  </si>
  <si>
    <t>10</t>
  </si>
  <si>
    <t>11</t>
  </si>
  <si>
    <t>12</t>
  </si>
  <si>
    <t>Среднесписочная численность основного производственного персонала</t>
  </si>
  <si>
    <t>Реквизиты договора</t>
  </si>
  <si>
    <t>Наименование товара/услуги</t>
  </si>
  <si>
    <t>Объем приобретенных товаров, услуг</t>
  </si>
  <si>
    <t>Единица измерения объема</t>
  </si>
  <si>
    <t>Доля расходов, % (от суммы расходов по указанной статье)</t>
  </si>
  <si>
    <t>Добавить мероприятие</t>
  </si>
  <si>
    <t>Дата утверждения инвестиционной программы</t>
  </si>
  <si>
    <t>Наименование органа местного самоуправления, согласовавшего инвестиционную программу</t>
  </si>
  <si>
    <t>8.0</t>
  </si>
  <si>
    <t>i</t>
  </si>
  <si>
    <t>Добавить источники</t>
  </si>
  <si>
    <t>8.1</t>
  </si>
  <si>
    <t>Добавить год</t>
  </si>
  <si>
    <t>Целевые показатели инвестиционной программы</t>
  </si>
  <si>
    <t>9.1</t>
  </si>
  <si>
    <t>Срок окупаемости</t>
  </si>
  <si>
    <t>лет</t>
  </si>
  <si>
    <t>9.1.1</t>
  </si>
  <si>
    <t>Факт</t>
  </si>
  <si>
    <t>9.1.2</t>
  </si>
  <si>
    <t>План</t>
  </si>
  <si>
    <t>9.2</t>
  </si>
  <si>
    <t>Перебои в снабжении потребителей</t>
  </si>
  <si>
    <t>9.2.1</t>
  </si>
  <si>
    <t>9.2.2</t>
  </si>
  <si>
    <t>9.3</t>
  </si>
  <si>
    <t>Продолжительность (бесперебойность) поставки товаров и услуг</t>
  </si>
  <si>
    <t>9.3.1</t>
  </si>
  <si>
    <t>9.3.2</t>
  </si>
  <si>
    <t>9.4</t>
  </si>
  <si>
    <t>%</t>
  </si>
  <si>
    <t>9.4.1</t>
  </si>
  <si>
    <t>9.4.2</t>
  </si>
  <si>
    <t>9.5</t>
  </si>
  <si>
    <t>9.5.1</t>
  </si>
  <si>
    <t>9.5.2</t>
  </si>
  <si>
    <t>9.6</t>
  </si>
  <si>
    <t>9.6.1</t>
  </si>
  <si>
    <t>9.6.2</t>
  </si>
  <si>
    <t>9.7</t>
  </si>
  <si>
    <t>9.7.1</t>
  </si>
  <si>
    <t>9.7.2</t>
  </si>
  <si>
    <t>9.8</t>
  </si>
  <si>
    <t>9.8.1</t>
  </si>
  <si>
    <t>9.8.2</t>
  </si>
  <si>
    <t>9.9</t>
  </si>
  <si>
    <t>9.9.1</t>
  </si>
  <si>
    <t>9.9.2</t>
  </si>
  <si>
    <t>9.10</t>
  </si>
  <si>
    <t>Обеспеченность потребления товаров и услуг приборами учета</t>
  </si>
  <si>
    <t>9.10.1</t>
  </si>
  <si>
    <t>9.10.2</t>
  </si>
  <si>
    <t>Добавить показатель</t>
  </si>
  <si>
    <t>print</t>
  </si>
  <si>
    <t>10.0</t>
  </si>
  <si>
    <t>10.1</t>
  </si>
  <si>
    <t>3.2</t>
  </si>
  <si>
    <t>Дата сдачи годового бухгалтерского баланса в налоговые органы</t>
  </si>
  <si>
    <t>х</t>
  </si>
  <si>
    <t>тыс. руб.</t>
  </si>
  <si>
    <t>Указывается суммарная себестоимость производимых товаров.</t>
  </si>
  <si>
    <t>Себестоимость производимых товаров (оказываемых услуг) по регулируемому виду деятельности, включая:</t>
  </si>
  <si>
    <t>руб.</t>
  </si>
  <si>
    <t>тыс. кВт·ч</t>
  </si>
  <si>
    <t>3.3</t>
  </si>
  <si>
    <t>3.4</t>
  </si>
  <si>
    <t>Расходы на покупаемую электрическую энергию (мощность), используемую в технологическом процессе:</t>
  </si>
  <si>
    <t>3.5</t>
  </si>
  <si>
    <t>3.6</t>
  </si>
  <si>
    <t>3.7</t>
  </si>
  <si>
    <t>3.8</t>
  </si>
  <si>
    <t>Общепроизводственные расходы, в том числе:</t>
  </si>
  <si>
    <t>Указывается общая сумма общепроизводственных расходов.</t>
  </si>
  <si>
    <t>Указываются расходы на текущий ремонт, отнесенные к общепроизводственным расходам.</t>
  </si>
  <si>
    <t>Общехозяйственные расходы, в том числе:</t>
  </si>
  <si>
    <t>3.9</t>
  </si>
  <si>
    <t>Указывается общая сумма общехозяйственных расходов.</t>
  </si>
  <si>
    <t>Указываются расходы на текущий ремонт, отнесенные к общехозяйственным расходам.</t>
  </si>
  <si>
    <t>Указываются расходы на капитальный ремонт, отнесенные к общехозяйственным расходам.</t>
  </si>
  <si>
    <t>Расходы на капитальный и текущий ремонт основных производственных средств</t>
  </si>
  <si>
    <t>3.10</t>
  </si>
  <si>
    <t>3.11</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</si>
  <si>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</si>
  <si>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3.12</t>
  </si>
  <si>
    <t>Прочие расходы, которые подлежат отнесению на регулируемые виды деятельности, в том числе:</t>
  </si>
  <si>
    <t>Указываются прочие расходы, которые подлежат отнесению на регулируемые виды деятельности в соответствии с законодательством в сфере водоснабжения и водоотведения.</t>
  </si>
  <si>
    <t>В случае наличия нескольких видов прочих расходов информация указывается в отдельных строках.</t>
  </si>
  <si>
    <t>5.2</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</si>
  <si>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</si>
  <si>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</si>
  <si>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</si>
  <si>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5.1.1</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</si>
  <si>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</si>
  <si>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</si>
  <si>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</si>
  <si>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регулируемому виду деятельности</t>
  </si>
  <si>
    <t>тыс. куб. м</t>
  </si>
  <si>
    <t>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которой превышает 80 процентов совокупной выручки за отчетный год.</t>
  </si>
  <si>
    <t>Указывается показатель использования по производственному объекту как процент объем перекачки по отношению к пиковому дню отчетного года.</t>
  </si>
  <si>
    <t>Информация о расходах на капитальный и текущий ремонт основных производственных средств, расходах на услуги производственного характера</t>
  </si>
  <si>
    <t>et_List05_4</t>
  </si>
  <si>
    <t>NOTSHOW</t>
  </si>
  <si>
    <t>Добавить поставщика</t>
  </si>
  <si>
    <t>Добавить товар/услугу</t>
  </si>
  <si>
    <t>Добавить способ</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</si>
  <si>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</si>
  <si>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</si>
  <si>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</si>
  <si>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</si>
  <si>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 xml:space="preserve">Указывается информация отдельно по организациям, сумма оплаты услуг которых превышает 20% суммы расходов на капитальный и текущий ремонт основных производственных средства.
Способ приобретения определяется из перечня: Торги/аукционы; Прямые договора без торгов; Прочее
В случае наличия нескольких поставщиков, договоров, товаров и (или) услуг информация по ним указывается в отдельных строках.
</t>
  </si>
  <si>
    <t>Указывается информация отдельно по организациям, сумма оплаты услуг которых превышает 20% суммы расходов на услуги производственного характера.
Способ приобретения определяется из перечня: Торги/аукционы; Прямые договора без торгов; Прочее
В случае наличия нескольких поставщиков, договоров, товаров и (или) услуг информация по ним указывается в отдельных строках.</t>
  </si>
  <si>
    <t>\</t>
  </si>
  <si>
    <t>Стоимость, тыс. руб.</t>
  </si>
  <si>
    <t>1.1</t>
  </si>
  <si>
    <t>Итого по поставщику, в том числе</t>
  </si>
  <si>
    <t>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t>
  </si>
  <si>
    <t>ед. на км</t>
  </si>
  <si>
    <t>ед.</t>
  </si>
  <si>
    <t>Доля исполненных в срок договоров о подключении</t>
  </si>
  <si>
    <t>Указывается процент общего количества заключенных договоров о подключении.</t>
  </si>
  <si>
    <t>Средняя продолжительность рассмотрения заявлений о подключении</t>
  </si>
  <si>
    <t>дн.</t>
  </si>
  <si>
    <t>Указывается ссылка на документ, предварительно загруженный в хранилище файлов ФГИС ЕИАС.</t>
  </si>
  <si>
    <r>
      <t>Информация об инвестиционных программах регулируемой организации</t>
    </r>
    <r>
      <rPr>
        <sz val="11"/>
        <color theme="1"/>
        <rFont val="Calibri"/>
        <family val="2"/>
        <charset val="204"/>
        <scheme val="minor"/>
      </rPr>
      <t>1</t>
    </r>
  </si>
  <si>
    <t>Информация раскрывается в случае, если регулируемая организация выполняет или планирует выполнение инвестиционной программы в отчетном периоде.</t>
  </si>
  <si>
    <t>В случае выполнения нескольких мероприятий информация по каждому из них указывается в отдельной колонке</t>
  </si>
  <si>
    <r>
      <t>Мероприятие</t>
    </r>
    <r>
      <rPr>
        <sz val="11"/>
        <color theme="1"/>
        <rFont val="Calibri"/>
        <family val="2"/>
        <charset val="204"/>
        <scheme val="minor"/>
      </rPr>
      <t>2</t>
    </r>
  </si>
  <si>
    <t>Инвестиционная программа в целом</t>
  </si>
  <si>
    <t>Наименование инвестиционной программы/мероприятия</t>
  </si>
  <si>
    <t>Дата изменения инвестиционной программы</t>
  </si>
  <si>
    <t>Цель инвестиционной программы</t>
  </si>
  <si>
    <t>Цель инвестиционной программы определяется из перечня: Автоматизация (с уменьшением штата); Уменьшение удельных затрат (повышение коэффициента полезного действия); Уменьшение издержек на производство; Снижение аварийности; Прочее
Возможен выбор нескольких пунктов.</t>
  </si>
  <si>
    <t>Дата изменения инвестиционной программы указывается (в случае наличия изменения) в виде «ДД.ММ.ГГГГ».</t>
  </si>
  <si>
    <t>Дата утверждения инвестиционной программы указывается в виде «ДД.ММ.ГГГГ».</t>
  </si>
  <si>
    <t>Наименование уполномоченного органа, утвердившего программу</t>
  </si>
  <si>
    <t>Указывается уполномоченный в соответствии с законодательством Российской Федерации орган власти, утвердивший инвестиционную программу.</t>
  </si>
  <si>
    <t>Срок начала реализации инвестиционной программы/мероприятия</t>
  </si>
  <si>
    <t>Срок начала реализации инвестиционной программы/мероприятия указывается в виде «ДД.ММ.ГГГГ».</t>
  </si>
  <si>
    <t>Срок окончания реализации инвестиционной программы/мероприятия</t>
  </si>
  <si>
    <t>Срок окончания реализации инвестиционной программы/мероприятия указывается в виде «ДД.ММ.ГГГГ».</t>
  </si>
  <si>
    <t>Потребность в финансовых средствах, необходимых для реализации инвестиционной программы, в том числе с разбивкой по годам, мероприятиям и источникам финансирования инвестиционной программы:</t>
  </si>
  <si>
    <t>Указывается суммарная потребность в финансовых средствах, необходимых для реализации инвестиционной программы, по всем источникам финансирования.</t>
  </si>
  <si>
    <t>Год реализации инвестиционной программы/мероприятия должен содержаться в сроке реализации инвестиционной программы, определенном в пунктах 6 и 7 данной формы.
В случае реализации инвестиционной программы/мероприятия в течение нескольких лет информация по каждому году указывается в отдельных строках.</t>
  </si>
  <si>
    <t>Вид источника финансирования определяется из перечня: Кредиты банков; Кредиты иностранных банков; Заемные средства др. организаций; Федеральный бюджет; Бюджет субъекта Российской Федерации; Бюджет муниципального образования; Средства внебюджетных фондов; Прибыль, направленная на инвестиции; Амортизация; Инвестиционная надбавка к тарифу; Плата за подключение (технологическое присоединение);  Прочие средства.
В случае наличия нескольких источников финансирования информация по каждому из них указывается в отдельных строках.</t>
  </si>
  <si>
    <t>Источники финансирования
/source_of_funding/</t>
  </si>
  <si>
    <t>кредиты банков</t>
  </si>
  <si>
    <t>кредиты иностранных банков</t>
  </si>
  <si>
    <t>федеральный бюджет</t>
  </si>
  <si>
    <t>бюджет муниципального образования</t>
  </si>
  <si>
    <t>амортизация</t>
  </si>
  <si>
    <t>инвестиционная надбавка к тарифу</t>
  </si>
  <si>
    <t>прочие средства</t>
  </si>
  <si>
    <t>заемные средства др. организаций</t>
  </si>
  <si>
    <t>бюджет субъекта Российской Федерации</t>
  </si>
  <si>
    <t>средства внебюджетных фондов</t>
  </si>
  <si>
    <t>прибыль, направленная на инвестиции</t>
  </si>
  <si>
    <t>плата за подключение (технологическое присоединение)</t>
  </si>
  <si>
    <t>час./чел.</t>
  </si>
  <si>
    <t>час./день</t>
  </si>
  <si>
    <t xml:space="preserve">Доля потерь и неучтенного потребления </t>
  </si>
  <si>
    <t>Численность населения, получающего услуги данной организации</t>
  </si>
  <si>
    <t>Удельное водопотребление</t>
  </si>
  <si>
    <t>Количество аварий</t>
  </si>
  <si>
    <t>Производительность труда</t>
  </si>
  <si>
    <t>Указывается фактическое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 проживающих в домах, в которых проходили отключения в отчетном периоде.</t>
  </si>
  <si>
    <t>Указывается плановое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 проживающих в домах, в которых проходили отключения в отчетном периоде.</t>
  </si>
  <si>
    <t>Указывается фактическое значение отношения количества часов предоставления услуг к количеству календарных дней в отчетном периоде.</t>
  </si>
  <si>
    <t>Указывается плановое значение отношения количества часов предоставления услуг к количеству календарных дней в отчетном периоде.</t>
  </si>
  <si>
    <t>Указывается фактическое значение доли потерь и неучтенного потребления воды в общем объеме воды, поданной в водопроводную сеть в отчетном периоде.</t>
  </si>
  <si>
    <t>Указывается плановое значение доли потерь и неучтенного потребления воды в общем объеме воды, поданной в водопроводную сеть в отчетном периоде.</t>
  </si>
  <si>
    <t>Указывается фактическое значение объема потребления воды в расчете на одного человека, получающего услуги организации в отчетном периоде.</t>
  </si>
  <si>
    <t>Указывается плановое значение объема потребления воды в расчете на одного человека, получающего услуги организации в отчетном периоде.</t>
  </si>
  <si>
    <t>Указывается фактическое значение отношения количества аварий на системах коммунальной инфраструктуры к протяженности сетей в отчетном периоде.</t>
  </si>
  <si>
    <t>Указывается плановое значение отношения количества аварий на системах коммунальной инфраструктуры к протяженности сетей в отчетном периоде.</t>
  </si>
  <si>
    <t>В случае наличия дополнительных целевых показателей инвестиционной программы информация по ним указывается в отдельных строках.</t>
  </si>
  <si>
    <t>Указывается фактическое значение отношение фонда оплаты труда к численности всех рабочих основного вида деятельности организации.  
В число рабочих основного вида деятельности включаются рабочие, занятые на производственных процессах по подъему, очистке и транспортировке воды.</t>
  </si>
  <si>
    <t>Использование инвестиционных средств за отчетный период</t>
  </si>
  <si>
    <t>Использовано инвестиционных средств всего в отчетном периоде, в том числе:</t>
  </si>
  <si>
    <t>Указывается сумма использованных инвестиционных средства по всем источникам финансирования в отчетном периоде.</t>
  </si>
  <si>
    <t>Вид источника финансирования определяется из перечня: Кредиты банков; Кредиты иностранных банков; Заемные средства др. организаций; Федеральный бюджет; Бюджет субъекта Российской Федерации; Бюджет муниципального образования; Средства внебюджетных фондов; Прибыль, направленная на инвестиции; Амортизация; Инвестиционная надбавка к тарифу; Плата за подключение (технологическое присоединение); Прочие средства.
В случае наличия нескольких источников финансирования информация по каждому из них указывается в отдельных строках.</t>
  </si>
  <si>
    <t>Указывается сумма использованных инвестиционных средств в I квартале отчетного периода по всем источникам финансирования.</t>
  </si>
  <si>
    <t>Указывается сумма использованных инвестиционных средств в II квартале отчетного периода по всем источникам финансирования.</t>
  </si>
  <si>
    <t>Указывается сумма использованных инвестиционных средств в III квартале отчетного периода по всем источникам финансирования.</t>
  </si>
  <si>
    <t>Указывается сумма использованных инвестиционных средств в IV квартале отчетного периода по всем источникам финансирования.</t>
  </si>
  <si>
    <t>чел.</t>
  </si>
  <si>
    <t>куб. м/чел.</t>
  </si>
  <si>
    <t>ед./км</t>
  </si>
  <si>
    <t>тыс. руб./чел.</t>
  </si>
  <si>
    <t>4.0</t>
  </si>
  <si>
    <t>цель инвестиционной программы /kind_of_purchase_method/</t>
  </si>
  <si>
    <t>цель инвестиционной программы /objective_of_IPR/</t>
  </si>
  <si>
    <t>автоматизация (с уменьшением штата)</t>
  </si>
  <si>
    <t>уменьшение удельных затрат (повышение КПД)</t>
  </si>
  <si>
    <t>уменьшение издержек на производство</t>
  </si>
  <si>
    <t>снижение аварийности</t>
  </si>
  <si>
    <t>прочее</t>
  </si>
  <si>
    <t>modfrmSelectData</t>
  </si>
  <si>
    <t>modList06</t>
  </si>
  <si>
    <t>modList05</t>
  </si>
  <si>
    <t>modList08</t>
  </si>
  <si>
    <t>Информация об инвестиционных программах регулируемой организации</t>
  </si>
  <si>
    <t>FAS.JKH.OPEN.INFO.BALANCE.HVS</t>
  </si>
  <si>
    <t>человек</t>
  </si>
  <si>
    <t>Торги/аукционы</t>
  </si>
  <si>
    <t>Прямые договора без торгов</t>
  </si>
  <si>
    <t>Прочее</t>
  </si>
  <si>
    <t>отсутствует</t>
  </si>
  <si>
    <t>Дифференциация по территориям и системам коммунальной инфраструктуры применяется для инвестиционных программ</t>
  </si>
  <si>
    <t>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регулируемого вида деятельности)</t>
  </si>
  <si>
    <t>Выручка от регулируемой деятельности по виду деятельности</t>
  </si>
  <si>
    <t>3.13</t>
  </si>
  <si>
    <t>Указываются расходы на капитальный ремонт, отнесенные к общепроизводственным расходам</t>
  </si>
  <si>
    <t>Указывается общая сумма прочих расходов, которые подлежат отнесению на регулируемые виды деятельности в соответствии с законодательством в сфере водоснабжения и водоотведения.</t>
  </si>
  <si>
    <t>3.16</t>
  </si>
  <si>
    <t>3.16.0</t>
  </si>
  <si>
    <t>Указывается общая сумма чистой прибыли, полученной от регулируемого вида деятельности.</t>
  </si>
  <si>
    <t>Указывается общее изменение стоимости основных фондов.</t>
  </si>
  <si>
    <t>Указываются общее изменение стоимости основных фондов за счет их ввода в эксплуатацию и вывода из эксплуатации.</t>
  </si>
  <si>
    <t>Указываются изменение стоимости основных фондов за счет их ввода в эксплуатацию.</t>
  </si>
  <si>
    <t>Указываются изменение стоимости основных фондов за счет их вывода из эксплуатации.</t>
  </si>
  <si>
    <t>-</t>
  </si>
  <si>
    <t>кВт.ч/куб. м</t>
  </si>
  <si>
    <t>Указывается фактическое значение расхода электроэнергии на производство и поставку в отчетном периоде.</t>
  </si>
  <si>
    <t>Указывается плановое значение расхода электроэнергии на производство и поставку в отчетном периоде.</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</si>
  <si>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 регулируемой организации в сфере водоотведения и (или) очистки сточных вод</t>
  </si>
  <si>
    <t>Применяется дифференциация тарифа по централизованным системам водоотведения?</t>
  </si>
  <si>
    <t>Информация по скольким централизованным системам водоотведения будет заполнена в шаблоне?</t>
  </si>
  <si>
    <t>О результатах технического обследования централизованных систем водоотведения и (или) очистки сточных вод, в том числе:</t>
  </si>
  <si>
    <t>о фактических значениях показателей технико-экономического состояния централизованных систем водоотведения и (или) очистки сточных вод, включая значения показателей физического износа и энергетической эффективности объектов централизованных систем водоотведения и (или) очистки сточных вод.</t>
  </si>
  <si>
    <t>Указывается фактическое значение численности населения, проживающего в многоквартирных и жилых домах, подключенных к системе водоотведения и (или) очистки сточных вод в отчетном периоде.</t>
  </si>
  <si>
    <t>Указывается плановое значение численности населения, проживающего в многоквартирных и жилых домах, подключенных к системе водоотведения и (или) очистки сточных вод в отчетном периоде.</t>
  </si>
  <si>
    <t>Форма 3.5.1</t>
  </si>
  <si>
    <t>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регулируемой деятельности)</t>
  </si>
  <si>
    <t>Форма 3.5.2</t>
  </si>
  <si>
    <t>Форма 3.6</t>
  </si>
  <si>
    <t>Форма 3.7</t>
  </si>
  <si>
    <t>Указывается календарная дата сдачи бухгалтерского баланса в налоговые органы в случае, если организация сдает бухгалтерский баланс в налоговые органы по виду регулируемой деятельности, в отношении которого размещаются данные. Дата указывается в виде «ДД.ММ.ГГГГ».</t>
  </si>
  <si>
    <t>Указывается выручка от регулируемой деятельности по виду деятельности в сфере водоотведения.</t>
  </si>
  <si>
    <t>Расходы на оплату услуг по приему, транспортировке и очистке сточных вод другими организациями</t>
  </si>
  <si>
    <t>3.2.1</t>
  </si>
  <si>
    <t>3.2.2</t>
  </si>
  <si>
    <t>Объем приобретаемой электрической энергии</t>
  </si>
  <si>
    <t>Расходы на хим. реагенты, используемые в технологическом процессе</t>
  </si>
  <si>
    <t>Отчисления на социальные нужды административно-управленческого персонала</t>
  </si>
  <si>
    <t>3.10.1</t>
  </si>
  <si>
    <t>3.10.2</t>
  </si>
  <si>
    <t>3.11.1</t>
  </si>
  <si>
    <t>3.11.2</t>
  </si>
  <si>
    <t>Объем сточных вод, принятых от потребителей оказываемых услуг</t>
  </si>
  <si>
    <t>Объем сточных вод, принятых от других регулируемых организаций в сфере водоотведения и (или) очистки сточных вод</t>
  </si>
  <si>
    <t>Объем сточных вод, пропущенных через очистные сооружения</t>
  </si>
  <si>
    <t>Показатель аварийности на канализационных сетях</t>
  </si>
  <si>
    <t>Количество засоров на самотечных сетях</t>
  </si>
  <si>
    <t>Указывается количество засоров на самотечных сетях.</t>
  </si>
  <si>
    <t>Указывается количество любых нарушений на канализационных сетях.</t>
  </si>
  <si>
    <t>Общее количество проведенных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</si>
  <si>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</si>
  <si>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</si>
  <si>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</si>
  <si>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</si>
  <si>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</si>
  <si>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фосфаты (по Р)</t>
  </si>
  <si>
    <t>нефтепродукты</t>
  </si>
  <si>
    <t>микробиология</t>
  </si>
  <si>
    <t>Количество проведенных проб, выявивших несоответствие очищенных (частично очищенных) сточных вод санитарным нормам (предельно допустимой концентрации) на сбросе очищенных (частично очищенных) сточных вод:</t>
  </si>
  <si>
    <t>Указывается суммарное количество проведенных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</si>
  <si>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4.2</t>
  </si>
  <si>
    <t>4.3</t>
  </si>
  <si>
    <t>4.4</t>
  </si>
  <si>
    <t>4.5</t>
  </si>
  <si>
    <t>4.6</t>
  </si>
  <si>
    <t>4.7</t>
  </si>
  <si>
    <t>7.1</t>
  </si>
  <si>
    <t>О нормативах допустимых сбросов веществ и микроорганизмов в водные объекты, установленных для объектов централизованных систем водоотведения, эксплуатируемых регулируемой организацией, в соответствии с законодательством Российской Федерации об охране окружающей среды (о лимитах на сбросы загрязняющих веществ и микроорганизмов, установленных для объектов централизованных систем водоотведения, эксплуатируемых регулируемой организацией,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</si>
  <si>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</si>
  <si>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Удельный расход электроэнергии</t>
  </si>
  <si>
    <t>Указывается плановое значение отношение фонда оплаты труда к численности всех рабочих основного вида деятельности организации.  
В число рабочих основного вида деятельности включаются рабочие, занятые на производственных процессах по подъему, очистке и транспортировке воды.</t>
  </si>
  <si>
    <t>Форма 1.0.1 | Форма 3.5.1</t>
  </si>
  <si>
    <t>Проверка доступных обновлений...</t>
  </si>
  <si>
    <t>Доступно обновление до версии 1.0.6</t>
  </si>
  <si>
    <t>Описание изменений: Версии 1.0.6
1. Корректировка при сохранении в части заполненности листа 'Территории'
Версия 1.0.5, 1.0.4
1. Исправление формулы расчета показателя 'Доля расходов, % (от суммы расходов по указанной статье)' листа 'Форма 3.5.2'
Версия 1.0.3
1. Корректировка ограничений пункта 'Среднесписочная численность основного производственного персонала' листа 'Форма 3.5.1'.
Версия 1.0.2
1. Корректировка формулы пункта 'Себестоимость производимых товаров (оказываемых услуг) по регулируемому виду деятельности' листа 'Форма 3.5.1'
Версия 1.0.1
1. Исправление отображения листа 'Форма 3.7' при отсутствии у организации инвестиционной программы</t>
  </si>
  <si>
    <t>Размер файла обновления: 413184 байт</t>
  </si>
  <si>
    <t>Обновление отменено пользователем</t>
  </si>
  <si>
    <t>Предупреждение</t>
  </si>
  <si>
    <t>15.04.2020</t>
  </si>
  <si>
    <t>https://portal.eias.ru/Portal/DownloadPage.aspx?type=12&amp;guid=????????-????-????-????-????????????</t>
  </si>
  <si>
    <t>https://eias.fstrf.ru/disclo/get_file?p_guid=????????-????-????-????-????????????</t>
  </si>
  <si>
    <t>Водоотведение</t>
  </si>
  <si>
    <t>Транспортировка</t>
  </si>
  <si>
    <t>Подключение (технологическое присоединение) к централизованной системе водоотведения</t>
  </si>
  <si>
    <t>REGION_ID</t>
  </si>
  <si>
    <t>REGION_NAME</t>
  </si>
  <si>
    <t>RST_ORG_ID</t>
  </si>
  <si>
    <t>ORG_NAME</t>
  </si>
  <si>
    <t>INN_NAME</t>
  </si>
  <si>
    <t>KPP_NAME</t>
  </si>
  <si>
    <t>ORG_START_DATE</t>
  </si>
  <si>
    <t>ORG_END_DATE</t>
  </si>
  <si>
    <t>2588</t>
  </si>
  <si>
    <t>30373171</t>
  </si>
  <si>
    <t>АО "АИП-Фосфаты"</t>
  </si>
  <si>
    <t>3233010279</t>
  </si>
  <si>
    <t>325701001</t>
  </si>
  <si>
    <t>01-03-2001 00:00:00</t>
  </si>
  <si>
    <t>27718861</t>
  </si>
  <si>
    <t>АО "БХЗ им. 50-летия СССР"</t>
  </si>
  <si>
    <t>3255517496</t>
  </si>
  <si>
    <t>325501001</t>
  </si>
  <si>
    <t>09-12-2011 00:00:00</t>
  </si>
  <si>
    <t>26544144</t>
  </si>
  <si>
    <t>АО "Брянскагроздравница"</t>
  </si>
  <si>
    <t>3234032959</t>
  </si>
  <si>
    <t>324101001</t>
  </si>
  <si>
    <t>23-05-2014 00:00:00</t>
  </si>
  <si>
    <t>30899972</t>
  </si>
  <si>
    <t>АО "Брянский химический завод имени 50-летия СССР"</t>
  </si>
  <si>
    <t>324501001</t>
  </si>
  <si>
    <t>30372416</t>
  </si>
  <si>
    <t>АО "ГУ ЖКХ"</t>
  </si>
  <si>
    <t>5116000922</t>
  </si>
  <si>
    <t>695243001</t>
  </si>
  <si>
    <t>30806679</t>
  </si>
  <si>
    <t>695245001</t>
  </si>
  <si>
    <t>26355769</t>
  </si>
  <si>
    <t>АО "Карачевский завод Электродеталь"</t>
  </si>
  <si>
    <t>3254511340</t>
  </si>
  <si>
    <t>19-07-2011 00:00:00</t>
  </si>
  <si>
    <t>26652368</t>
  </si>
  <si>
    <t>АО "Пролетарий"</t>
  </si>
  <si>
    <t>3229000246</t>
  </si>
  <si>
    <t>322901001</t>
  </si>
  <si>
    <t>08-10-2002 00:00:00</t>
  </si>
  <si>
    <t>27675898</t>
  </si>
  <si>
    <t>АО "Термотрон-Завод"</t>
  </si>
  <si>
    <t>3233010110</t>
  </si>
  <si>
    <t>16-07-2002 00:00:00</t>
  </si>
  <si>
    <t>28451411</t>
  </si>
  <si>
    <t>АО "Транснефть - Дружба"</t>
  </si>
  <si>
    <t>3235002178</t>
  </si>
  <si>
    <t>26355790</t>
  </si>
  <si>
    <t>АО "УК "Брянский машиностороительный завод"</t>
  </si>
  <si>
    <t>3232035432</t>
  </si>
  <si>
    <t>12-08-2002 00:00:00</t>
  </si>
  <si>
    <t>28468093</t>
  </si>
  <si>
    <t>АО "Унечский водоканал"</t>
  </si>
  <si>
    <t>3253501733</t>
  </si>
  <si>
    <t>325301001</t>
  </si>
  <si>
    <t>16-04-2013 00:00:00</t>
  </si>
  <si>
    <t>26811251</t>
  </si>
  <si>
    <t>АО "Юго-Запад транснефтепродукт"</t>
  </si>
  <si>
    <t>6317026217</t>
  </si>
  <si>
    <t>631105001</t>
  </si>
  <si>
    <t>26652310</t>
  </si>
  <si>
    <t>Алтуховская поселковая администрация Навлинского района</t>
  </si>
  <si>
    <t>3249000974</t>
  </si>
  <si>
    <t>324901001</t>
  </si>
  <si>
    <t>27507758</t>
  </si>
  <si>
    <t>Брахловская с/а</t>
  </si>
  <si>
    <t>3241002698</t>
  </si>
  <si>
    <t>26652314</t>
  </si>
  <si>
    <t>Вздруженская сельская администрация Навлинского района</t>
  </si>
  <si>
    <t>3249000967</t>
  </si>
  <si>
    <t>27755727</t>
  </si>
  <si>
    <t>Воробейнская сельская администрация</t>
  </si>
  <si>
    <t>3245002177</t>
  </si>
  <si>
    <t>27685865</t>
  </si>
  <si>
    <t>Вышковская сельская администрация</t>
  </si>
  <si>
    <t>3241002659</t>
  </si>
  <si>
    <t>26649380</t>
  </si>
  <si>
    <t>ГУП "Брянсккоммунэнерго"</t>
  </si>
  <si>
    <t>3250054100</t>
  </si>
  <si>
    <t>01-04-2004 00:00:00</t>
  </si>
  <si>
    <t>26652288</t>
  </si>
  <si>
    <t>Денисковичская сельская администрация Злынковского района</t>
  </si>
  <si>
    <t>3241002994</t>
  </si>
  <si>
    <t>26652342</t>
  </si>
  <si>
    <t>Доброводская сельская администрация Севского района</t>
  </si>
  <si>
    <t>3249001368</t>
  </si>
  <si>
    <t>26355847</t>
  </si>
  <si>
    <t>Дроновская сельская администрация</t>
  </si>
  <si>
    <t>3254003924</t>
  </si>
  <si>
    <t>325401001</t>
  </si>
  <si>
    <t>27507782</t>
  </si>
  <si>
    <t>Дубровская с/а</t>
  </si>
  <si>
    <t>3249001343</t>
  </si>
  <si>
    <t>26545098</t>
  </si>
  <si>
    <t>Журиничская сельская администрация</t>
  </si>
  <si>
    <t>3245002434</t>
  </si>
  <si>
    <t>28070124</t>
  </si>
  <si>
    <t>ЗАО ""ПО "ИРМАШ"</t>
  </si>
  <si>
    <t>3250525856</t>
  </si>
  <si>
    <t>28903610</t>
  </si>
  <si>
    <t>ЗАО "Брянский химический завод им. А.И. Поддубного"</t>
  </si>
  <si>
    <t>3235017784</t>
  </si>
  <si>
    <t>323501001</t>
  </si>
  <si>
    <t>26355772</t>
  </si>
  <si>
    <t>ЗАО "Клинцовская ПМК - 45"</t>
  </si>
  <si>
    <t>3217002200</t>
  </si>
  <si>
    <t>321701001</t>
  </si>
  <si>
    <t>27622715</t>
  </si>
  <si>
    <t>ЗАО "Клинцовский силикатный завод"</t>
  </si>
  <si>
    <t>3217003193</t>
  </si>
  <si>
    <t>26652279</t>
  </si>
  <si>
    <t>ЗАО "Победа-Агро"</t>
  </si>
  <si>
    <t>3202010399</t>
  </si>
  <si>
    <t>20-01-2006 00:00:00</t>
  </si>
  <si>
    <t>28798048</t>
  </si>
  <si>
    <t>ЗАО "Старобобовичская ПМК", Новозыбковский район</t>
  </si>
  <si>
    <t>3222001890</t>
  </si>
  <si>
    <t>322201001</t>
  </si>
  <si>
    <t>28489891</t>
  </si>
  <si>
    <t>ИП Алиев А. А. Оглы</t>
  </si>
  <si>
    <t>771565037838</t>
  </si>
  <si>
    <t>13-01-2005 00:00:00</t>
  </si>
  <si>
    <t>28882639</t>
  </si>
  <si>
    <t>ИП Руденок Н. Н.</t>
  </si>
  <si>
    <t>321700849561</t>
  </si>
  <si>
    <t>11-12-2013 00:00:00</t>
  </si>
  <si>
    <t>27507762</t>
  </si>
  <si>
    <t>Истопская с/а</t>
  </si>
  <si>
    <t>3241002803</t>
  </si>
  <si>
    <t>27507766</t>
  </si>
  <si>
    <t>Каменскохуторская с/а</t>
  </si>
  <si>
    <t>3241002539</t>
  </si>
  <si>
    <t>26652316</t>
  </si>
  <si>
    <t>Клюковенская сельская администрация Навлинского района</t>
  </si>
  <si>
    <t>3249001128</t>
  </si>
  <si>
    <t>26652366</t>
  </si>
  <si>
    <t>Колхоз "Прогресс"</t>
  </si>
  <si>
    <t>3217001140</t>
  </si>
  <si>
    <t>26-11-2002 00:00:00</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</si>
  <si>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</si>
  <si>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</si>
  <si>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</si>
  <si>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</si>
  <si>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</si>
  <si>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</si>
  <si>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</si>
  <si>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</si>
  <si>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</si>
  <si>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26652296</t>
  </si>
  <si>
    <t>МКП "Акуличский коммунальщик", Клетнянский район</t>
  </si>
  <si>
    <t>3243004186</t>
  </si>
  <si>
    <t>324301001</t>
  </si>
  <si>
    <t>26355844</t>
  </si>
  <si>
    <t>МКП "Бакланское ЖКХ"</t>
  </si>
  <si>
    <t>3252004111</t>
  </si>
  <si>
    <t>325201001</t>
  </si>
  <si>
    <t>27566767</t>
  </si>
  <si>
    <t>МКП "ВКЖКХ п. Бытошь"</t>
  </si>
  <si>
    <t>3202506317</t>
  </si>
  <si>
    <t>29-08-2011 00:00:00</t>
  </si>
  <si>
    <t>26652370</t>
  </si>
  <si>
    <t>МКП "Волна"</t>
  </si>
  <si>
    <t>3252007994</t>
  </si>
  <si>
    <t>24-03-2010 00:00:00</t>
  </si>
  <si>
    <t>26652376</t>
  </si>
  <si>
    <t>МКП "Десна"</t>
  </si>
  <si>
    <t>3245506150</t>
  </si>
  <si>
    <t>21-07-2010 00:00:00</t>
  </si>
  <si>
    <t>27622678</t>
  </si>
  <si>
    <t>МКП "Краснорогский луч"</t>
  </si>
  <si>
    <t>3252002467</t>
  </si>
  <si>
    <t>09-03-2006 00:00:00</t>
  </si>
  <si>
    <t>26371720</t>
  </si>
  <si>
    <t>МКП "Московский коммунальщик"</t>
  </si>
  <si>
    <t>3252004746</t>
  </si>
  <si>
    <t>04-06-2007 00:00:00</t>
  </si>
  <si>
    <t>26652300</t>
  </si>
  <si>
    <t>МКП "Мужиновское", Клетнянский район</t>
  </si>
  <si>
    <t>3243004179</t>
  </si>
  <si>
    <t>15-12-2008 00:00:00</t>
  </si>
  <si>
    <t>26652318</t>
  </si>
  <si>
    <t>МКП "Пролысовский коммунальщик", Навлинский район</t>
  </si>
  <si>
    <t>3249004626</t>
  </si>
  <si>
    <t>28465193</t>
  </si>
  <si>
    <t>МКП "Рамасухский коммунальщик"</t>
  </si>
  <si>
    <t>3252500800</t>
  </si>
  <si>
    <t>18-05-2011 00:00:00</t>
  </si>
  <si>
    <t>26652320</t>
  </si>
  <si>
    <t>МКП "Ревенский коммунальщик", Навлинский район</t>
  </si>
  <si>
    <t>3249004560</t>
  </si>
  <si>
    <t>26371713</t>
  </si>
  <si>
    <t>МКП "Речица"</t>
  </si>
  <si>
    <t>3252003051</t>
  </si>
  <si>
    <t>30-05-2006 00:00:00</t>
  </si>
  <si>
    <t>26652302</t>
  </si>
  <si>
    <t>МКП "Синицкое", Клетнянский район</t>
  </si>
  <si>
    <t>3243004161</t>
  </si>
  <si>
    <t>26652330</t>
  </si>
  <si>
    <t>МКП "Щегловский коммунальщик", Навлинский район</t>
  </si>
  <si>
    <t>3249004577</t>
  </si>
  <si>
    <t>27566870</t>
  </si>
  <si>
    <t>МКП «Коммунальщик»</t>
  </si>
  <si>
    <t>3241501383</t>
  </si>
  <si>
    <t>27566874</t>
  </si>
  <si>
    <t>3241501760</t>
  </si>
  <si>
    <t>26355839</t>
  </si>
  <si>
    <t>МКП Витовка</t>
  </si>
  <si>
    <t>3252001791</t>
  </si>
  <si>
    <t>28129200</t>
  </si>
  <si>
    <t>МКП ЖКХ " Высокое"</t>
  </si>
  <si>
    <t>3253501412</t>
  </si>
  <si>
    <t>31-08-2012 00:00:00</t>
  </si>
  <si>
    <t>27718944</t>
  </si>
  <si>
    <t>МУКП Дроновского сельского поселения «Дроновское»</t>
  </si>
  <si>
    <t>3254512135</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</si>
  <si>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</si>
  <si>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</si>
  <si>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</si>
  <si>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</si>
  <si>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</si>
  <si>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</si>
  <si>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</si>
  <si>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</si>
  <si>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</si>
  <si>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</si>
  <si>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26371689</t>
  </si>
  <si>
    <t>МУП "Брянскгорводоканал"</t>
  </si>
  <si>
    <t>3234051310</t>
  </si>
  <si>
    <t>19-08-2003 00:00:00</t>
  </si>
  <si>
    <t>28468212</t>
  </si>
  <si>
    <t>МУП "Водоканал Дубровский"</t>
  </si>
  <si>
    <t>3245512146</t>
  </si>
  <si>
    <t>23-07-2013 00:00:00</t>
  </si>
  <si>
    <t>26835969</t>
  </si>
  <si>
    <t>МУП "Водоканал города Стародуба"</t>
  </si>
  <si>
    <t>3253500747</t>
  </si>
  <si>
    <t>26544337</t>
  </si>
  <si>
    <t>МУП "Водоканал сервис"</t>
  </si>
  <si>
    <t>3252005490</t>
  </si>
  <si>
    <t>26371677</t>
  </si>
  <si>
    <t>МУП "Водоканал"</t>
  </si>
  <si>
    <t>3202010060</t>
  </si>
  <si>
    <t>05-07-2005 00:00:00</t>
  </si>
  <si>
    <t>28983151</t>
  </si>
  <si>
    <t>3245006277</t>
  </si>
  <si>
    <t>02-02-2015 00:00:00</t>
  </si>
  <si>
    <t>28878031</t>
  </si>
  <si>
    <t>МУП "Водоканал" пгт. Белая Березка</t>
  </si>
  <si>
    <t>3252502572</t>
  </si>
  <si>
    <t>05-08-2014 00:00:00</t>
  </si>
  <si>
    <t>26857043</t>
  </si>
  <si>
    <t>МУП "Водоканал-Сервис"</t>
  </si>
  <si>
    <t>3252002996</t>
  </si>
  <si>
    <t>29-05-2006 00:00:00</t>
  </si>
  <si>
    <t>26652338</t>
  </si>
  <si>
    <t>МУП "Водстройсервис"</t>
  </si>
  <si>
    <t>3252005965</t>
  </si>
  <si>
    <t>12-05-2008 00:00:00</t>
  </si>
  <si>
    <t>28512210</t>
  </si>
  <si>
    <t>МУП "Возрождение"</t>
  </si>
  <si>
    <t>3245510420</t>
  </si>
  <si>
    <t>16-01-2013 00:00:00</t>
  </si>
  <si>
    <t>30865141</t>
  </si>
  <si>
    <t>МУП "Выгоничские коммунальные системы"</t>
  </si>
  <si>
    <t>3245508365</t>
  </si>
  <si>
    <t>26371697</t>
  </si>
  <si>
    <t>МУП "Выгоничский районный водоканал"</t>
  </si>
  <si>
    <t>3245000324</t>
  </si>
  <si>
    <t>28795012</t>
  </si>
  <si>
    <t>МУП "Выгоничского ЖКХ"</t>
  </si>
  <si>
    <t>3245003357</t>
  </si>
  <si>
    <t>26371678</t>
  </si>
  <si>
    <t>МУП "ЖКХ Клинцовского района"</t>
  </si>
  <si>
    <t>3203008314</t>
  </si>
  <si>
    <t>31-12-2002 00:00:00</t>
  </si>
  <si>
    <t>27622735</t>
  </si>
  <si>
    <t>МУП "ЖКХ" Унечского городского поселения</t>
  </si>
  <si>
    <t>3253004700</t>
  </si>
  <si>
    <t>26542882</t>
  </si>
  <si>
    <t>МУП "Жилкомсервис" г.Трубчевск</t>
  </si>
  <si>
    <t>3252002330</t>
  </si>
  <si>
    <t>28469178</t>
  </si>
  <si>
    <t>МУП "Журиничи"</t>
  </si>
  <si>
    <t>3245512393</t>
  </si>
  <si>
    <t>26-08-2013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</si>
  <si>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</si>
  <si>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</si>
  <si>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</si>
  <si>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</si>
  <si>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</si>
  <si>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</si>
  <si>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</si>
  <si>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</si>
  <si>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</si>
  <si>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</si>
  <si>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</si>
  <si>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</si>
  <si>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</si>
  <si>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</si>
  <si>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</si>
  <si>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</si>
  <si>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</si>
  <si>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</si>
  <si>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</si>
  <si>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</si>
  <si>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</si>
  <si>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</si>
  <si>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</si>
  <si>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</si>
  <si>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28983165</t>
  </si>
  <si>
    <t>МУП "Лутна"</t>
  </si>
  <si>
    <t>3215003945</t>
  </si>
  <si>
    <t>321501001</t>
  </si>
  <si>
    <t>24-12-2002 00:00:00</t>
  </si>
  <si>
    <t>30373148</t>
  </si>
  <si>
    <t>МУП "Навлинский межпоселенческий водоканал"</t>
  </si>
  <si>
    <t>3245007305</t>
  </si>
  <si>
    <t>08-05-2015 00:00:00</t>
  </si>
  <si>
    <t>26371702</t>
  </si>
  <si>
    <t>МУП "Навлинский районный водоканал"</t>
  </si>
  <si>
    <t>3249000212</t>
  </si>
  <si>
    <t>30865146</t>
  </si>
  <si>
    <t>МУП "Новозыбковский городской водоканал"</t>
  </si>
  <si>
    <t>3204005789</t>
  </si>
  <si>
    <t>27943372</t>
  </si>
  <si>
    <t>МУП "Новоселки"</t>
  </si>
  <si>
    <t>3245509457</t>
  </si>
  <si>
    <t>06-08-2012 00:00:00</t>
  </si>
  <si>
    <t>27767071</t>
  </si>
  <si>
    <t>МУП "Отрадное"</t>
  </si>
  <si>
    <t>3245508816</t>
  </si>
  <si>
    <t>27936899</t>
  </si>
  <si>
    <t>3245509471</t>
  </si>
  <si>
    <t>09-08-2012 00:00:00</t>
  </si>
  <si>
    <t>30373176</t>
  </si>
  <si>
    <t>МУП "Очистные сооружения"</t>
  </si>
  <si>
    <t>3241012978</t>
  </si>
  <si>
    <t>17-06-2015 00:00:00</t>
  </si>
  <si>
    <t>26371705</t>
  </si>
  <si>
    <t>МУП "Погарский районный водоканал"</t>
  </si>
  <si>
    <t>3252000269</t>
  </si>
  <si>
    <t>322301001</t>
  </si>
  <si>
    <t>05-04-2004 00:00:00</t>
  </si>
  <si>
    <t>31191904</t>
  </si>
  <si>
    <t>МУП "Почепский районный водоканал"</t>
  </si>
  <si>
    <t>3252010436</t>
  </si>
  <si>
    <t>22-05-2018 00:00:00</t>
  </si>
  <si>
    <t>30373427</t>
  </si>
  <si>
    <t>МУП "Ратово"</t>
  </si>
  <si>
    <t>3241506230</t>
  </si>
  <si>
    <t>30-10-2014 00:00:00</t>
  </si>
  <si>
    <t>27767039</t>
  </si>
  <si>
    <t>МУП "Ресурс"</t>
  </si>
  <si>
    <t>3245508936</t>
  </si>
  <si>
    <t>19-04-2012 00:00:00</t>
  </si>
  <si>
    <t>30865130</t>
  </si>
  <si>
    <t>МУП "Рогнединский водоканал"</t>
  </si>
  <si>
    <t>3245009616</t>
  </si>
  <si>
    <t>12-01-2016 00:00:00</t>
  </si>
  <si>
    <t>26371703</t>
  </si>
  <si>
    <t>МУП "Севский  водоканал"</t>
  </si>
  <si>
    <t>3249000572</t>
  </si>
  <si>
    <t>26-04-2005 00:00:00</t>
  </si>
  <si>
    <t>26355827</t>
  </si>
  <si>
    <t>МУП "Содружество"</t>
  </si>
  <si>
    <t>3243001996</t>
  </si>
  <si>
    <t>20-03-2006 00:00:00</t>
  </si>
  <si>
    <t>30867840</t>
  </si>
  <si>
    <t>МУП "Суражский районный водоканал"</t>
  </si>
  <si>
    <t>3253000230</t>
  </si>
  <si>
    <t>12-10-2004 00:00:00</t>
  </si>
  <si>
    <t>30898895</t>
  </si>
  <si>
    <t>28465895</t>
  </si>
  <si>
    <t>МУП "Чернетово"</t>
  </si>
  <si>
    <t>3245509633</t>
  </si>
  <si>
    <t>06-09-2012 00:00:00</t>
  </si>
  <si>
    <t>30865151</t>
  </si>
  <si>
    <t>МУП Брасовского района "Межпоселенческий водоканал"</t>
  </si>
  <si>
    <t>3245011862</t>
  </si>
  <si>
    <t>01-12-2016 00:00:00</t>
  </si>
  <si>
    <t>26371690</t>
  </si>
  <si>
    <t>МУП ВКХ г. Клинцы</t>
  </si>
  <si>
    <t>3241000450</t>
  </si>
  <si>
    <t>30838394</t>
  </si>
  <si>
    <t>МУП ДКХ МО г.Стародуб</t>
  </si>
  <si>
    <t>3227006612</t>
  </si>
  <si>
    <t>322701001</t>
  </si>
  <si>
    <t>28-07-2003 00:00:00</t>
  </si>
  <si>
    <t>26371693</t>
  </si>
  <si>
    <t>МУП Дубровский районный водоканал</t>
  </si>
  <si>
    <t>3243000304</t>
  </si>
  <si>
    <t>321001001</t>
  </si>
  <si>
    <t>27622738</t>
  </si>
  <si>
    <t>МУП ЖКХ Меленского сельского поселения</t>
  </si>
  <si>
    <t>3253002011</t>
  </si>
  <si>
    <t>03-02-2006 00:00:00</t>
  </si>
  <si>
    <t>26371704</t>
  </si>
  <si>
    <t>МУП ЖКХ Погребского с/пос</t>
  </si>
  <si>
    <t>3249003830</t>
  </si>
  <si>
    <t>26382213</t>
  </si>
  <si>
    <t>МУП ЖКХ Стародубского района</t>
  </si>
  <si>
    <t>3227005520</t>
  </si>
  <si>
    <t>13-01-2003 00:00:00</t>
  </si>
  <si>
    <t>30942835</t>
  </si>
  <si>
    <t>МУП МО "Дятьковский район" "Водоканал"</t>
  </si>
  <si>
    <t>3245011742</t>
  </si>
  <si>
    <t>16-11-2016 00:00:00</t>
  </si>
  <si>
    <t>31275769</t>
  </si>
  <si>
    <t>МУП г. Дятьково "Канализационное хозяйство"</t>
  </si>
  <si>
    <t>3245015722</t>
  </si>
  <si>
    <t>26371676</t>
  </si>
  <si>
    <t>МУП г. Дятьково ВКХ</t>
  </si>
  <si>
    <t>3202006272</t>
  </si>
  <si>
    <t>10-11-2002 00:00:00</t>
  </si>
  <si>
    <t>31006114</t>
  </si>
  <si>
    <t>МУП г. Фокино "Водоканал"</t>
  </si>
  <si>
    <t>3245008789</t>
  </si>
  <si>
    <t>27-10-2015 00:00:00</t>
  </si>
  <si>
    <t>27718910</t>
  </si>
  <si>
    <t>МУПК Песоченского сельского поселения «Песоченское»</t>
  </si>
  <si>
    <t>3254512150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</si>
  <si>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</si>
  <si>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</si>
  <si>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</si>
  <si>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</si>
  <si>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26652393</t>
  </si>
  <si>
    <t>НПС "Новозыбков" БРУ ОАО "МН "Дружба"</t>
  </si>
  <si>
    <t>26835940</t>
  </si>
  <si>
    <t>Найтоповичская сельская администрация Унечского района</t>
  </si>
  <si>
    <t>3253001057</t>
  </si>
  <si>
    <t>26371724</t>
  </si>
  <si>
    <t>Неправильный МУП Суражский районный водоканал</t>
  </si>
  <si>
    <t>322901991</t>
  </si>
  <si>
    <t>27507770</t>
  </si>
  <si>
    <t>Новоропская с/а</t>
  </si>
  <si>
    <t>3241002842</t>
  </si>
  <si>
    <t>26545001</t>
  </si>
  <si>
    <t>Новосельская сельская администрация</t>
  </si>
  <si>
    <t>3245002321</t>
  </si>
  <si>
    <t>26652346</t>
  </si>
  <si>
    <t>Новоямская сельская администрация Севского района</t>
  </si>
  <si>
    <t>3249001390</t>
  </si>
  <si>
    <t>26319231</t>
  </si>
  <si>
    <t>ОАО "Брянский завод металлоконструкций и технологической оснастки"</t>
  </si>
  <si>
    <t>3233005462</t>
  </si>
  <si>
    <t>28469102</t>
  </si>
  <si>
    <t>ОАО "Санаторий Снежка"</t>
  </si>
  <si>
    <t>3250526578</t>
  </si>
  <si>
    <t>14-10-2011 00:00:00</t>
  </si>
  <si>
    <t>28877628</t>
  </si>
  <si>
    <t>ОАО "Славянка" филиал "Тверской"</t>
  </si>
  <si>
    <t>7702707386</t>
  </si>
  <si>
    <t>616543001</t>
  </si>
  <si>
    <t>26-01-2015 00:00:00</t>
  </si>
  <si>
    <t>26355816</t>
  </si>
  <si>
    <t>ОАО МН "Дружба"</t>
  </si>
  <si>
    <t>323502001</t>
  </si>
  <si>
    <t>31250303</t>
  </si>
  <si>
    <t>ООО "АИП-ФОСФАТЫ"</t>
  </si>
  <si>
    <t>3257053377</t>
  </si>
  <si>
    <t>26652283</t>
  </si>
  <si>
    <t>ООО "Аква"</t>
  </si>
  <si>
    <t>3241009037</t>
  </si>
  <si>
    <t>16-07-2008 00:00:00</t>
  </si>
  <si>
    <t>31006441</t>
  </si>
  <si>
    <t>ООО "Асок"</t>
  </si>
  <si>
    <t>3257055409</t>
  </si>
  <si>
    <t>16-08-2017 00:00:00</t>
  </si>
  <si>
    <t>30382029</t>
  </si>
  <si>
    <t>ООО "Атмосфера"</t>
  </si>
  <si>
    <t>322702737248</t>
  </si>
  <si>
    <t>17-10-2014 00:00:00</t>
  </si>
  <si>
    <t>30922847</t>
  </si>
  <si>
    <t>3257023365</t>
  </si>
  <si>
    <t>28883123</t>
  </si>
  <si>
    <t>ООО "Березина"</t>
  </si>
  <si>
    <t>3253004756</t>
  </si>
  <si>
    <t>28-04-2008 00:00:00</t>
  </si>
  <si>
    <t>26652277</t>
  </si>
  <si>
    <t>ООО "Брасовский водоканал"</t>
  </si>
  <si>
    <t>3249004104</t>
  </si>
  <si>
    <t>31391987</t>
  </si>
  <si>
    <t>ООО "Брянскагроздравница"</t>
  </si>
  <si>
    <t>3241017260</t>
  </si>
  <si>
    <t>19-12-2019 00:00:00</t>
  </si>
  <si>
    <t>26355822</t>
  </si>
  <si>
    <t>ООО "Брянский завод красок"</t>
  </si>
  <si>
    <t>3257023799</t>
  </si>
  <si>
    <t>26551038</t>
  </si>
  <si>
    <t>ООО "Вельяминово"</t>
  </si>
  <si>
    <t>3254501567</t>
  </si>
  <si>
    <t>28877952</t>
  </si>
  <si>
    <t>ООО "Водоканал с.Слободище"</t>
  </si>
  <si>
    <t>3245516020</t>
  </si>
  <si>
    <t>25-08-2014 00:00:00</t>
  </si>
  <si>
    <t>28466895</t>
  </si>
  <si>
    <t>ООО "Водоканал"</t>
  </si>
  <si>
    <t>3249502100</t>
  </si>
  <si>
    <t>28-06-2012 00:00:00</t>
  </si>
  <si>
    <t>28798270</t>
  </si>
  <si>
    <t>ООО "Выгоничское ЖКХ"</t>
  </si>
  <si>
    <t>3245502902</t>
  </si>
  <si>
    <t>26355848</t>
  </si>
  <si>
    <t>ООО "Дизель - Ремонт"</t>
  </si>
  <si>
    <t>3254005819</t>
  </si>
  <si>
    <t>26544968</t>
  </si>
  <si>
    <t>ООО "ДомУютСервис"</t>
  </si>
  <si>
    <t>3245505170</t>
  </si>
  <si>
    <t>24-11-2009 00:00:00</t>
  </si>
  <si>
    <t>26835915</t>
  </si>
  <si>
    <t>ООО "Домком"</t>
  </si>
  <si>
    <t>3241007865</t>
  </si>
  <si>
    <t>26652356</t>
  </si>
  <si>
    <t>ООО "ЖКХ", Стародубский район</t>
  </si>
  <si>
    <t>3253004724</t>
  </si>
  <si>
    <t>27728585</t>
  </si>
  <si>
    <t>ООО "Жилкомводхоз"</t>
  </si>
  <si>
    <t>3202506229</t>
  </si>
  <si>
    <t>21-04-2011 00:00:00</t>
  </si>
  <si>
    <t>26545049</t>
  </si>
  <si>
    <t>ООО "Жилкомсервис Глинищево"</t>
  </si>
  <si>
    <t>3245503529</t>
  </si>
  <si>
    <t>26544952</t>
  </si>
  <si>
    <t>ООО "Жилкомсервис Свень"</t>
  </si>
  <si>
    <t>3245502645</t>
  </si>
  <si>
    <t>28128460</t>
  </si>
  <si>
    <t>ООО "Жилкомхоз"</t>
  </si>
  <si>
    <t>3241007671</t>
  </si>
  <si>
    <t>26652275</t>
  </si>
  <si>
    <t>3255501880</t>
  </si>
  <si>
    <t>28-01-2008 00:00:00</t>
  </si>
  <si>
    <t>26835958</t>
  </si>
  <si>
    <t>ООО "Клетня-Сервис"</t>
  </si>
  <si>
    <t>3243003591</t>
  </si>
  <si>
    <t>28882944</t>
  </si>
  <si>
    <t>ООО "Климовские очистные"</t>
  </si>
  <si>
    <t>3241505451</t>
  </si>
  <si>
    <t>07-03-2014 00:00:00</t>
  </si>
  <si>
    <t>26652304</t>
  </si>
  <si>
    <t>ООО "Климовский крахмал"</t>
  </si>
  <si>
    <t>3241004159</t>
  </si>
  <si>
    <t>26545076</t>
  </si>
  <si>
    <t>ООО "Коммунальщик"</t>
  </si>
  <si>
    <t>3245502395</t>
  </si>
  <si>
    <t>27622684</t>
  </si>
  <si>
    <t>ООО "Коммунальщик" Климово</t>
  </si>
  <si>
    <t>3241010829</t>
  </si>
  <si>
    <t>26545063</t>
  </si>
  <si>
    <t>ООО "Компания Дом Сервис"</t>
  </si>
  <si>
    <t>3245502483</t>
  </si>
  <si>
    <t>13-11-2008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</si>
  <si>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</si>
  <si>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</si>
  <si>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</si>
  <si>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</si>
  <si>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</si>
  <si>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</si>
  <si>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</si>
  <si>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</si>
  <si>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</si>
  <si>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</si>
  <si>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</si>
  <si>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</si>
  <si>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27649715</t>
  </si>
  <si>
    <t>ООО "Меленское ЖКХ"</t>
  </si>
  <si>
    <t>3253004731</t>
  </si>
  <si>
    <t>30827950</t>
  </si>
  <si>
    <t>ООО "НПО "ГКМП""</t>
  </si>
  <si>
    <t>3250517421</t>
  </si>
  <si>
    <t>773101001</t>
  </si>
  <si>
    <t>12-07-2010 00:00:00</t>
  </si>
  <si>
    <t>26355785</t>
  </si>
  <si>
    <t>ООО "Нефтяная компания "Русснефть-Брянск"</t>
  </si>
  <si>
    <t>3231008161</t>
  </si>
  <si>
    <t>323101001</t>
  </si>
  <si>
    <t>27-06-2003 00:00:00</t>
  </si>
  <si>
    <t>28878023</t>
  </si>
  <si>
    <t>ООО "Погребское домоуправление"</t>
  </si>
  <si>
    <t>03-03-2008 00:00:00</t>
  </si>
  <si>
    <t>31215870</t>
  </si>
  <si>
    <t>ООО "ПромРесурс"</t>
  </si>
  <si>
    <t>3257034737</t>
  </si>
  <si>
    <t>26355791</t>
  </si>
  <si>
    <t>ООО "Промышленная компания Бежицкий сталелитейный завод"</t>
  </si>
  <si>
    <t>3232039998</t>
  </si>
  <si>
    <t>323201001</t>
  </si>
  <si>
    <t>26652336</t>
  </si>
  <si>
    <t>ООО "Рассвет"</t>
  </si>
  <si>
    <t>3252000491</t>
  </si>
  <si>
    <t>11-06-2004 00:00:00</t>
  </si>
  <si>
    <t>27507753</t>
  </si>
  <si>
    <t>ООО "Рем - Сервис"</t>
  </si>
  <si>
    <t>3243003993</t>
  </si>
  <si>
    <t>25-07-2008 00:00:00</t>
  </si>
  <si>
    <t>26558075</t>
  </si>
  <si>
    <t>ООО "РемКоммунСтрой</t>
  </si>
  <si>
    <t>3255508406</t>
  </si>
  <si>
    <t>30373209</t>
  </si>
  <si>
    <t>ООО "Сельский водоканал"</t>
  </si>
  <si>
    <t>3245007150</t>
  </si>
  <si>
    <t>27-04-2015 00:00:00</t>
  </si>
  <si>
    <t>26510170</t>
  </si>
  <si>
    <t>ООО "Содружество"</t>
  </si>
  <si>
    <t>3254005760</t>
  </si>
  <si>
    <t>27-07-2006 00:00:00</t>
  </si>
  <si>
    <t>26539807</t>
  </si>
  <si>
    <t>ООО "Сток"</t>
  </si>
  <si>
    <t>3243004122</t>
  </si>
  <si>
    <t>28796830</t>
  </si>
  <si>
    <t>ООО "Стройконтинент"</t>
  </si>
  <si>
    <t>3255503285</t>
  </si>
  <si>
    <t>24-04-2008 00:00:00</t>
  </si>
  <si>
    <t>27622869</t>
  </si>
  <si>
    <t>ООО "Супоневожилкомхоз"</t>
  </si>
  <si>
    <t>3245507604</t>
  </si>
  <si>
    <t>28883275</t>
  </si>
  <si>
    <t>ООО "Творец"</t>
  </si>
  <si>
    <t>3234026289</t>
  </si>
  <si>
    <t>28-01-2003 00:00:00</t>
  </si>
  <si>
    <t>27622711</t>
  </si>
  <si>
    <t>ООО "Теплон"</t>
  </si>
  <si>
    <t>3241008932</t>
  </si>
  <si>
    <t>02-07-2008 00:00:00</t>
  </si>
  <si>
    <t>31226896</t>
  </si>
  <si>
    <t>ООО "Термотрон-Завод"</t>
  </si>
  <si>
    <t>3257064570</t>
  </si>
  <si>
    <t>28511657</t>
  </si>
  <si>
    <t>ООО "УЖКХ Рогнединского района"</t>
  </si>
  <si>
    <t>3243003753</t>
  </si>
  <si>
    <t>10-01-2013 00:00:00</t>
  </si>
  <si>
    <t>30917318</t>
  </si>
  <si>
    <t>ООО "УК Жилсервис Мичуринский"</t>
  </si>
  <si>
    <t>3245506047</t>
  </si>
  <si>
    <t>23-06-2010 00:00:00</t>
  </si>
  <si>
    <t>26542496</t>
  </si>
  <si>
    <t>ООО "Управляющая компания Жилсервис Мичуринский"</t>
  </si>
  <si>
    <t>3245503744</t>
  </si>
  <si>
    <t>26652332</t>
  </si>
  <si>
    <t>ООО "Управляющая компания"</t>
  </si>
  <si>
    <t>3241001278</t>
  </si>
  <si>
    <t>30904578</t>
  </si>
  <si>
    <t>ООО "Фокинский комбинат строительных материалов"</t>
  </si>
  <si>
    <t>3202504775</t>
  </si>
  <si>
    <t>25-08-2010 00:00:00</t>
  </si>
  <si>
    <t>28883147</t>
  </si>
  <si>
    <t>ООО Водоканал</t>
  </si>
  <si>
    <t>3241500630</t>
  </si>
  <si>
    <t>26539819</t>
  </si>
  <si>
    <t>ООО"Септик"</t>
  </si>
  <si>
    <t>3243004010</t>
  </si>
  <si>
    <t>06-08-2008 00:00:00</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</si>
  <si>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</si>
  <si>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</si>
  <si>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</si>
  <si>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</si>
  <si>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</si>
  <si>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</si>
  <si>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</si>
  <si>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</si>
  <si>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</si>
  <si>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28903604</t>
  </si>
  <si>
    <t>Публичное АО "Снежка"</t>
  </si>
  <si>
    <t>3207000549</t>
  </si>
  <si>
    <t>320701001</t>
  </si>
  <si>
    <t>21-11-2002 00:00:00</t>
  </si>
  <si>
    <t>26652350</t>
  </si>
  <si>
    <t>Пушкинская сельская администрация Севского района</t>
  </si>
  <si>
    <t>3249001488</t>
  </si>
  <si>
    <t>26355826</t>
  </si>
  <si>
    <t>Рогнедино Инженер - Сервис</t>
  </si>
  <si>
    <t>3243001611</t>
  </si>
  <si>
    <t>26652290</t>
  </si>
  <si>
    <t>Роговская сельская администрация Злынковского района</t>
  </si>
  <si>
    <t>3241003042</t>
  </si>
  <si>
    <t>26652308</t>
  </si>
  <si>
    <t>СПК "Навлинский"</t>
  </si>
  <si>
    <t>3221004552</t>
  </si>
  <si>
    <t>15-10-2002 00:00:00</t>
  </si>
  <si>
    <t>26652312</t>
  </si>
  <si>
    <t>СПК "Надежда"</t>
  </si>
  <si>
    <t>3221005556</t>
  </si>
  <si>
    <t>15-07-2002 00:00:00</t>
  </si>
  <si>
    <t>28087581</t>
  </si>
  <si>
    <t>СПК им. Куйбышева</t>
  </si>
  <si>
    <t>3226003979</t>
  </si>
  <si>
    <t>26652322</t>
  </si>
  <si>
    <t>Салтановская сельская администрация Навлинского района</t>
  </si>
  <si>
    <t>3249001015</t>
  </si>
  <si>
    <t>26652324</t>
  </si>
  <si>
    <t>Соколовская сельская администрация Навлинского района</t>
  </si>
  <si>
    <t>3249001022</t>
  </si>
  <si>
    <t>26652292</t>
  </si>
  <si>
    <t>Спиридоновобудская сельская администрация Злынковского района</t>
  </si>
  <si>
    <t>3241003050</t>
  </si>
  <si>
    <t>26371688</t>
  </si>
  <si>
    <t>Суземское МУП ЖКХ</t>
  </si>
  <si>
    <t>3228000074</t>
  </si>
  <si>
    <t>26-09-2002 00:00:00</t>
  </si>
  <si>
    <t>26652340</t>
  </si>
  <si>
    <t>ТнВ "Власть Советов", Почепский район</t>
  </si>
  <si>
    <t>3252001128</t>
  </si>
  <si>
    <t>28468077</t>
  </si>
  <si>
    <t>ТнВ "Дружба"</t>
  </si>
  <si>
    <t>3253003569</t>
  </si>
  <si>
    <t>05-03-2007 00:00:00</t>
  </si>
  <si>
    <t>27507741</t>
  </si>
  <si>
    <t>ТнВ "Юрасовское"</t>
  </si>
  <si>
    <t>3249003238</t>
  </si>
  <si>
    <t>24-04-2007 00:00:00</t>
  </si>
  <si>
    <t>26652352</t>
  </si>
  <si>
    <t>Троебортновская сельская администрация Севского района</t>
  </si>
  <si>
    <t>3249001424</t>
  </si>
  <si>
    <t>26355784</t>
  </si>
  <si>
    <t>Унечское МУП ЖКО</t>
  </si>
  <si>
    <t>3231001279</t>
  </si>
  <si>
    <t>30903763</t>
  </si>
  <si>
    <t>ФГБУ "ЦЖКУ" МИНОБОРОНЫ РОССИИ</t>
  </si>
  <si>
    <t>7729314745</t>
  </si>
  <si>
    <t>770101001</t>
  </si>
  <si>
    <t>26371687</t>
  </si>
  <si>
    <t>ФГУП "Первомайское"</t>
  </si>
  <si>
    <t>3224001052</t>
  </si>
  <si>
    <t>322401001</t>
  </si>
  <si>
    <t>24-10-2002 00:00:00</t>
  </si>
  <si>
    <t>27637610</t>
  </si>
  <si>
    <t>ФКУ ИК-4 УФСИН России по Брянской области</t>
  </si>
  <si>
    <t>3206003547</t>
  </si>
  <si>
    <t>06-09-2002 00:00:00</t>
  </si>
  <si>
    <t>30912952</t>
  </si>
  <si>
    <t>Филиал АО "Транснефть-Дружба" Брянское районное управление</t>
  </si>
  <si>
    <t>325702001</t>
  </si>
  <si>
    <t>22-08-2002 00:00:00</t>
  </si>
  <si>
    <t>27362170</t>
  </si>
  <si>
    <t>Филиал в Брянской и Орловской областях  ПАО "Ростелеком"</t>
  </si>
  <si>
    <t>7707049388</t>
  </si>
  <si>
    <t>325743002</t>
  </si>
  <si>
    <t>20-10-2017 00:00:00</t>
  </si>
  <si>
    <t>26355753</t>
  </si>
  <si>
    <t>Фокинский комбинат строительных материалов</t>
  </si>
  <si>
    <t>3202008833</t>
  </si>
  <si>
    <t>320201001</t>
  </si>
  <si>
    <t>27507778</t>
  </si>
  <si>
    <t>Хороменская с/а</t>
  </si>
  <si>
    <t>3241002680</t>
  </si>
  <si>
    <t>26652354</t>
  </si>
  <si>
    <t>Чемлыжская сельская администрация Севского района</t>
  </si>
  <si>
    <t>3249001431</t>
  </si>
  <si>
    <t>26545086</t>
  </si>
  <si>
    <t>Чернетовская сельская администрация</t>
  </si>
  <si>
    <t>3245002466</t>
  </si>
  <si>
    <t>26652326</t>
  </si>
  <si>
    <t>Чичковская сельская администрация Навлинского района</t>
  </si>
  <si>
    <t>3249000950</t>
  </si>
  <si>
    <t>26652328</t>
  </si>
  <si>
    <t>Щегловская сельская администрация Навлинского района</t>
  </si>
  <si>
    <t>3249001135</t>
  </si>
  <si>
    <t>26652294</t>
  </si>
  <si>
    <t>Щербиничская сельская администрация Злынковского района</t>
  </si>
  <si>
    <t>3241003081</t>
  </si>
  <si>
    <t>№</t>
  </si>
  <si>
    <t>VO</t>
  </si>
  <si>
    <t>20.03.2020</t>
  </si>
  <si>
    <t>Россия,241031,г.Брянск,бульвар Щорса,д.7</t>
  </si>
  <si>
    <t>Инютин Николай Владиславович</t>
  </si>
  <si>
    <t>Оболенский Сергей Викторович</t>
  </si>
  <si>
    <t>Главный энергетик</t>
  </si>
  <si>
    <t>8(4832)58-18-33</t>
  </si>
  <si>
    <t>energy@gkmp32.com</t>
  </si>
  <si>
    <t>15.04.2020 20:23:46</t>
  </si>
  <si>
    <t>Брасовский муниципальный район</t>
  </si>
  <si>
    <t>15604000</t>
  </si>
  <si>
    <t>Брасовское</t>
  </si>
  <si>
    <t>15604408</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</si>
  <si>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</si>
  <si>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</si>
  <si>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</si>
  <si>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</si>
  <si>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</si>
  <si>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</si>
  <si>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</si>
  <si>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</si>
  <si>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</si>
  <si>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</si>
  <si>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</si>
  <si>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</si>
  <si>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</si>
  <si>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</si>
  <si>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</si>
  <si>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</si>
  <si>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</si>
  <si>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</si>
  <si>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</si>
  <si>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</si>
  <si>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</si>
  <si>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</si>
  <si>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</si>
  <si>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</si>
  <si>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</si>
  <si>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</si>
  <si>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</si>
  <si>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</si>
  <si>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</si>
  <si>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</si>
  <si>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</si>
  <si>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</si>
  <si>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</si>
  <si>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</si>
  <si>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</si>
  <si>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</si>
  <si>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</si>
  <si>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</si>
  <si>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</si>
  <si>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</si>
  <si>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</si>
  <si>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</si>
  <si>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</si>
  <si>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</si>
  <si>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</si>
  <si>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</si>
  <si>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</si>
  <si>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</si>
  <si>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</si>
  <si>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</si>
  <si>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</si>
  <si>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</si>
  <si>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</si>
  <si>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</si>
  <si>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</si>
  <si>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</si>
  <si>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</si>
  <si>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</si>
  <si>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</si>
  <si>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</si>
  <si>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</si>
  <si>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</si>
  <si>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</si>
  <si>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</si>
  <si>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</si>
  <si>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</si>
  <si>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</si>
  <si>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</si>
  <si>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</si>
  <si>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</si>
  <si>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</si>
  <si>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</si>
  <si>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</si>
  <si>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</si>
  <si>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</si>
  <si>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</si>
  <si>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</si>
  <si>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</si>
  <si>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</si>
  <si>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</si>
  <si>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</si>
  <si>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</si>
  <si>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</si>
  <si>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</si>
  <si>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</si>
  <si>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</si>
  <si>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 Брянск</t>
  </si>
  <si>
    <t>15701000</t>
  </si>
  <si>
    <t>Город Клинцы</t>
  </si>
  <si>
    <t>15715000</t>
  </si>
  <si>
    <t>Город Сельцо</t>
  </si>
  <si>
    <t>15725000</t>
  </si>
  <si>
    <t>Город Стародуб</t>
  </si>
  <si>
    <t>15750000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</si>
  <si>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</si>
  <si>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</si>
  <si>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</si>
  <si>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</si>
  <si>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</si>
  <si>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</si>
  <si>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</si>
  <si>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</si>
  <si>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</si>
  <si>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</si>
  <si>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</si>
  <si>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</si>
  <si>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</si>
  <si>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</si>
  <si>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</si>
  <si>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</si>
  <si>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</si>
  <si>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</si>
  <si>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</si>
  <si>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</si>
  <si>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</si>
  <si>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</si>
  <si>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</si>
  <si>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</si>
  <si>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</si>
  <si>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</si>
  <si>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Город Дятьково</t>
  </si>
  <si>
    <t>15616104</t>
  </si>
  <si>
    <t>Немеричское</t>
  </si>
  <si>
    <t>15616420</t>
  </si>
  <si>
    <t>Поселок Бытошь</t>
  </si>
  <si>
    <t>15616153</t>
  </si>
  <si>
    <t>Поселок Ивот</t>
  </si>
  <si>
    <t>15616156</t>
  </si>
  <si>
    <t>Поселок Любохна</t>
  </si>
  <si>
    <t>15616159</t>
  </si>
  <si>
    <t>Поселок Старь</t>
  </si>
  <si>
    <t>15616163</t>
  </si>
  <si>
    <t>Слободищенское</t>
  </si>
  <si>
    <t>15616432</t>
  </si>
  <si>
    <t>Жирятинский муниципальный район</t>
  </si>
  <si>
    <t>15620000</t>
  </si>
  <si>
    <t>Воробейнское</t>
  </si>
  <si>
    <t>15620404</t>
  </si>
  <si>
    <t>Жирятинское</t>
  </si>
  <si>
    <t>15620420</t>
  </si>
  <si>
    <t>Морачовское</t>
  </si>
  <si>
    <t>15620427</t>
  </si>
  <si>
    <t>Жуковский муниципальный район</t>
  </si>
  <si>
    <t>15622000</t>
  </si>
  <si>
    <t>Город Жуковка</t>
  </si>
  <si>
    <t>15622101</t>
  </si>
  <si>
    <t>Гришинослободское</t>
  </si>
  <si>
    <t>15622412</t>
  </si>
  <si>
    <t>Заборско-Никольское</t>
  </si>
  <si>
    <t>15622418</t>
  </si>
  <si>
    <t>Крыжинское</t>
  </si>
  <si>
    <t>15622424</t>
  </si>
  <si>
    <t>Летошницкое</t>
  </si>
  <si>
    <t>15622428</t>
  </si>
  <si>
    <t>Овстугское</t>
  </si>
  <si>
    <t>15622436</t>
  </si>
  <si>
    <t>Ржаницкое</t>
  </si>
  <si>
    <t>15622442</t>
  </si>
  <si>
    <t>Троснянское</t>
  </si>
  <si>
    <t>15622444</t>
  </si>
  <si>
    <t>Ходиловичское</t>
  </si>
  <si>
    <t>15622448</t>
  </si>
  <si>
    <t>Шамординское</t>
  </si>
  <si>
    <t>15622452</t>
  </si>
  <si>
    <t>Злынковский муниципальный район</t>
  </si>
  <si>
    <t>15623000</t>
  </si>
  <si>
    <t>Город Злынка</t>
  </si>
  <si>
    <t>15623101</t>
  </si>
  <si>
    <t>Денисковичское</t>
  </si>
  <si>
    <t>15623410</t>
  </si>
  <si>
    <t>Поселок Вышков</t>
  </si>
  <si>
    <t>15623153</t>
  </si>
  <si>
    <t>Роговское</t>
  </si>
  <si>
    <t>15623429</t>
  </si>
  <si>
    <t>Спиридоновобудское</t>
  </si>
  <si>
    <t>15623433</t>
  </si>
  <si>
    <t>Щербиничское</t>
  </si>
  <si>
    <t>15623437</t>
  </si>
  <si>
    <t>Карачевский муниципальный район</t>
  </si>
  <si>
    <t>15624000</t>
  </si>
  <si>
    <t>Бошинское</t>
  </si>
  <si>
    <t>15624408</t>
  </si>
  <si>
    <t>Вельяминовское</t>
  </si>
  <si>
    <t>15624412</t>
  </si>
  <si>
    <t>Верхопольское</t>
  </si>
  <si>
    <t>15624416</t>
  </si>
  <si>
    <t>Город Карачев</t>
  </si>
  <si>
    <t>15624101</t>
  </si>
  <si>
    <t>Дроновское</t>
  </si>
  <si>
    <t>15624420</t>
  </si>
  <si>
    <t>Мылинское</t>
  </si>
  <si>
    <t>15624428</t>
  </si>
  <si>
    <t>Песоченское</t>
  </si>
  <si>
    <t>15624456</t>
  </si>
  <si>
    <t>Ревенское</t>
  </si>
  <si>
    <t>15624444</t>
  </si>
  <si>
    <t>Клетнянский муниципальный район</t>
  </si>
  <si>
    <t>15626000</t>
  </si>
  <si>
    <t>Акуличское</t>
  </si>
  <si>
    <t>15626404</t>
  </si>
  <si>
    <t>Лутенское</t>
  </si>
  <si>
    <t>15626424</t>
  </si>
  <si>
    <t>15626425</t>
  </si>
  <si>
    <t>Мужиновское</t>
  </si>
  <si>
    <t>15626428</t>
  </si>
  <si>
    <t>Надвинское</t>
  </si>
  <si>
    <t>15626432</t>
  </si>
  <si>
    <t>Поселок Клетня</t>
  </si>
  <si>
    <t>15626151</t>
  </si>
  <si>
    <t>Климовский муниципальный район</t>
  </si>
  <si>
    <t>15628000</t>
  </si>
  <si>
    <t>Брахловское</t>
  </si>
  <si>
    <t>15628404</t>
  </si>
  <si>
    <t>Истопское</t>
  </si>
  <si>
    <t>15628420</t>
  </si>
  <si>
    <t>Каменскохуторское</t>
  </si>
  <si>
    <t>15628428</t>
  </si>
  <si>
    <t>Кирилловское</t>
  </si>
  <si>
    <t>15628432</t>
  </si>
  <si>
    <t>Климовское</t>
  </si>
  <si>
    <t>15628151</t>
  </si>
  <si>
    <t>Лакомобудское</t>
  </si>
  <si>
    <t>15628440</t>
  </si>
  <si>
    <t>Митьковское</t>
  </si>
  <si>
    <t>15628448</t>
  </si>
  <si>
    <t>Новоропское</t>
  </si>
  <si>
    <t>15628452</t>
  </si>
  <si>
    <t>Новоюрковичское</t>
  </si>
  <si>
    <t>15628456</t>
  </si>
  <si>
    <t>Плавенское</t>
  </si>
  <si>
    <t>15628424</t>
  </si>
  <si>
    <t>Сачковичское</t>
  </si>
  <si>
    <t>15628460</t>
  </si>
  <si>
    <t>Сытобудское</t>
  </si>
  <si>
    <t>15628472</t>
  </si>
  <si>
    <t>Хороменское</t>
  </si>
  <si>
    <t>15628476</t>
  </si>
  <si>
    <t>Чолховское</t>
  </si>
  <si>
    <t>15628480</t>
  </si>
  <si>
    <t>Чуровичское</t>
  </si>
  <si>
    <t>15628488</t>
  </si>
  <si>
    <t>Клинцовский муниципальный район</t>
  </si>
  <si>
    <t>15630000</t>
  </si>
  <si>
    <t>Великотопальское</t>
  </si>
  <si>
    <t>15630408</t>
  </si>
  <si>
    <t>Гулевское</t>
  </si>
  <si>
    <t>15630424</t>
  </si>
  <si>
    <t>Коржовоголубовское</t>
  </si>
  <si>
    <t>15630448</t>
  </si>
  <si>
    <t>Лопатенское</t>
  </si>
  <si>
    <t>15630452</t>
  </si>
  <si>
    <t>Медведовское</t>
  </si>
  <si>
    <t>15630457</t>
  </si>
  <si>
    <t>Первомайское</t>
  </si>
  <si>
    <t>15630467</t>
  </si>
  <si>
    <t>Рожновское</t>
  </si>
  <si>
    <t>15630472</t>
  </si>
  <si>
    <t>Смолевичское</t>
  </si>
  <si>
    <t>15630480</t>
  </si>
  <si>
    <t>Смотровобудское</t>
  </si>
  <si>
    <t>15630481</t>
  </si>
  <si>
    <t>Комаричский муниципальный район</t>
  </si>
  <si>
    <t>15632000</t>
  </si>
  <si>
    <t>Аркинское</t>
  </si>
  <si>
    <t>15632404</t>
  </si>
  <si>
    <t>Быховское</t>
  </si>
  <si>
    <t>15632416</t>
  </si>
  <si>
    <t>Игрицкое</t>
  </si>
  <si>
    <t>15632428</t>
  </si>
  <si>
    <t>Литижское</t>
  </si>
  <si>
    <t>15632440</t>
  </si>
  <si>
    <t>Лопандинское</t>
  </si>
  <si>
    <t>15632464</t>
  </si>
  <si>
    <t>Марьинское</t>
  </si>
  <si>
    <t>15632450</t>
  </si>
  <si>
    <t>Поселок Комаричи</t>
  </si>
  <si>
    <t>15632151</t>
  </si>
  <si>
    <t>Усожское</t>
  </si>
  <si>
    <t>15632460</t>
  </si>
  <si>
    <t>Красногорский муниципальный район</t>
  </si>
  <si>
    <t>15634000</t>
  </si>
  <si>
    <t>Колюдовское</t>
  </si>
  <si>
    <t>15634420</t>
  </si>
  <si>
    <t>Лотаковское</t>
  </si>
  <si>
    <t>15634432</t>
  </si>
  <si>
    <t>Любовшанское</t>
  </si>
  <si>
    <t>15634436</t>
  </si>
  <si>
    <t>Макаричское</t>
  </si>
  <si>
    <t>15634440</t>
  </si>
  <si>
    <t>Перелазское</t>
  </si>
  <si>
    <t>15634452</t>
  </si>
  <si>
    <t>Поселок Красная Гора</t>
  </si>
  <si>
    <t>15634151</t>
  </si>
  <si>
    <t>Яловское</t>
  </si>
  <si>
    <t>15634484</t>
  </si>
  <si>
    <t>Мглинский муниципальный район</t>
  </si>
  <si>
    <t>15636000</t>
  </si>
  <si>
    <t>Ветлевское</t>
  </si>
  <si>
    <t>15636416</t>
  </si>
  <si>
    <t>Город Мглин</t>
  </si>
  <si>
    <t>15636101</t>
  </si>
  <si>
    <t>Краснокосаровское</t>
  </si>
  <si>
    <t>15636428</t>
  </si>
  <si>
    <t>Симонтовское</t>
  </si>
  <si>
    <t>15636446</t>
  </si>
  <si>
    <t>Навлинский муниципальный район</t>
  </si>
  <si>
    <t>15638000</t>
  </si>
  <si>
    <t>15638404</t>
  </si>
  <si>
    <t>Бяковское</t>
  </si>
  <si>
    <t>15638416</t>
  </si>
  <si>
    <t>Поселок Алтухово</t>
  </si>
  <si>
    <t>15638162</t>
  </si>
  <si>
    <t>Поселок Навля</t>
  </si>
  <si>
    <t>15638151</t>
  </si>
  <si>
    <t>Синезерское</t>
  </si>
  <si>
    <t>15638460</t>
  </si>
  <si>
    <t>Чичковское</t>
  </si>
  <si>
    <t>15638446</t>
  </si>
  <si>
    <t>Новозыбковский</t>
  </si>
  <si>
    <t>15720000</t>
  </si>
  <si>
    <t>Погарский муниципальный район</t>
  </si>
  <si>
    <t>15642000</t>
  </si>
  <si>
    <t>Борщовское</t>
  </si>
  <si>
    <t>15642412</t>
  </si>
  <si>
    <t>Вадьковское</t>
  </si>
  <si>
    <t>15642417</t>
  </si>
  <si>
    <t>Витемлянское</t>
  </si>
  <si>
    <t>15642422</t>
  </si>
  <si>
    <t>Гетуновское</t>
  </si>
  <si>
    <t>15642452</t>
  </si>
  <si>
    <t>Городищенское</t>
  </si>
  <si>
    <t>15642428</t>
  </si>
  <si>
    <t>Гриневское</t>
  </si>
  <si>
    <t>15642432</t>
  </si>
  <si>
    <t>Долботовское</t>
  </si>
  <si>
    <t>15642436</t>
  </si>
  <si>
    <t>Кистерское</t>
  </si>
  <si>
    <t>15642440</t>
  </si>
  <si>
    <t>Поселок Погар</t>
  </si>
  <si>
    <t>15642151</t>
  </si>
  <si>
    <t>Посудичское</t>
  </si>
  <si>
    <t>15642444</t>
  </si>
  <si>
    <t>Суворовское</t>
  </si>
  <si>
    <t>15642456</t>
  </si>
  <si>
    <t>Чаусовское</t>
  </si>
  <si>
    <t>15642464</t>
  </si>
  <si>
    <t>Юдиновское</t>
  </si>
  <si>
    <t>15642472</t>
  </si>
  <si>
    <t>Почепский муниципальный район</t>
  </si>
  <si>
    <t>15644000</t>
  </si>
  <si>
    <t>Бакланское</t>
  </si>
  <si>
    <t>15644404</t>
  </si>
  <si>
    <t>Бельковское</t>
  </si>
  <si>
    <t>15644408</t>
  </si>
  <si>
    <t>Витовское</t>
  </si>
  <si>
    <t>15644416</t>
  </si>
  <si>
    <t>Город Почеп</t>
  </si>
  <si>
    <t>15644101</t>
  </si>
  <si>
    <t>Гущинское</t>
  </si>
  <si>
    <t>15644428</t>
  </si>
  <si>
    <t>Дмитровское</t>
  </si>
  <si>
    <t>15644436</t>
  </si>
  <si>
    <t>Доманичское</t>
  </si>
  <si>
    <t>15644440</t>
  </si>
  <si>
    <t>Житнянское</t>
  </si>
  <si>
    <t>15644442</t>
  </si>
  <si>
    <t>Краснорогское</t>
  </si>
  <si>
    <t>15644444</t>
  </si>
  <si>
    <t>Московское</t>
  </si>
  <si>
    <t>15644466</t>
  </si>
  <si>
    <t>15644472</t>
  </si>
  <si>
    <t>Польниковское</t>
  </si>
  <si>
    <t>15644476</t>
  </si>
  <si>
    <t>Поселок Рамасуха</t>
  </si>
  <si>
    <t>15644160</t>
  </si>
  <si>
    <t>Речицкое</t>
  </si>
  <si>
    <t>15644481</t>
  </si>
  <si>
    <t>Семецкое</t>
  </si>
  <si>
    <t>15644482</t>
  </si>
  <si>
    <t>Сетоловское</t>
  </si>
  <si>
    <t>15644484</t>
  </si>
  <si>
    <t>Рогнединский муниципальный район</t>
  </si>
  <si>
    <t>15646000</t>
  </si>
  <si>
    <t>Вороновское</t>
  </si>
  <si>
    <t>15646408</t>
  </si>
  <si>
    <t>Поселок Рогнедино</t>
  </si>
  <si>
    <t>15646151</t>
  </si>
  <si>
    <t>Селиловичское</t>
  </si>
  <si>
    <t>15646424</t>
  </si>
  <si>
    <t>Тюнинское</t>
  </si>
  <si>
    <t>15646432</t>
  </si>
  <si>
    <t>Федоровское</t>
  </si>
  <si>
    <t>15646436</t>
  </si>
  <si>
    <t>Шаровичское</t>
  </si>
  <si>
    <t>15646444</t>
  </si>
  <si>
    <t>Севский муниципальный район</t>
  </si>
  <si>
    <t>15648000</t>
  </si>
  <si>
    <t>Город Севск</t>
  </si>
  <si>
    <t>15648101</t>
  </si>
  <si>
    <t>Доброводское</t>
  </si>
  <si>
    <t>15648412</t>
  </si>
  <si>
    <t>Косицкое</t>
  </si>
  <si>
    <t>15648432</t>
  </si>
  <si>
    <t>Новоямское</t>
  </si>
  <si>
    <t>15648458</t>
  </si>
  <si>
    <t>Подлесно-Новосельское</t>
  </si>
  <si>
    <t>15648448</t>
  </si>
  <si>
    <t>Пушкинское</t>
  </si>
  <si>
    <t>15648444</t>
  </si>
  <si>
    <t>Троебортновское</t>
  </si>
  <si>
    <t>15648428</t>
  </si>
  <si>
    <t>Чемлыжское</t>
  </si>
  <si>
    <t>15648420</t>
  </si>
  <si>
    <t>Стародубский муниципальный район</t>
  </si>
  <si>
    <t>15650000</t>
  </si>
  <si>
    <t>Воронокское</t>
  </si>
  <si>
    <t>15650412</t>
  </si>
  <si>
    <t>Десятуховское</t>
  </si>
  <si>
    <t>15650448</t>
  </si>
  <si>
    <t>Запольскохалеевичское</t>
  </si>
  <si>
    <t>15650432</t>
  </si>
  <si>
    <t>Меленское</t>
  </si>
  <si>
    <t>15650484</t>
  </si>
  <si>
    <t>Понуровское</t>
  </si>
  <si>
    <t>15650472</t>
  </si>
  <si>
    <t>Суземский муниципальный район</t>
  </si>
  <si>
    <t>15652000</t>
  </si>
  <si>
    <t>Алешковичское</t>
  </si>
  <si>
    <t>15652404</t>
  </si>
  <si>
    <t>Невдольское</t>
  </si>
  <si>
    <t>15652418</t>
  </si>
  <si>
    <t>Новопогощенская</t>
  </si>
  <si>
    <t>15652428</t>
  </si>
  <si>
    <t>Поселок Кокоревка</t>
  </si>
  <si>
    <t>15652162</t>
  </si>
  <si>
    <t>Поселок Суземка</t>
  </si>
  <si>
    <t>15652151</t>
  </si>
  <si>
    <t>Селеченское</t>
  </si>
  <si>
    <t>15652436</t>
  </si>
  <si>
    <t>Холмечское</t>
  </si>
  <si>
    <t>15652444</t>
  </si>
  <si>
    <t>Суражский муниципальный район</t>
  </si>
  <si>
    <t>15654000</t>
  </si>
  <si>
    <t>Влазовичское</t>
  </si>
  <si>
    <t>15654408</t>
  </si>
  <si>
    <t>Город Сураж</t>
  </si>
  <si>
    <t>15654101</t>
  </si>
  <si>
    <t>Дегтяревское</t>
  </si>
  <si>
    <t>15654420</t>
  </si>
  <si>
    <t>15654422</t>
  </si>
  <si>
    <t>Кулажское</t>
  </si>
  <si>
    <t>15654428</t>
  </si>
  <si>
    <t>Лопазненское</t>
  </si>
  <si>
    <t>15654432</t>
  </si>
  <si>
    <t>Нивнянское</t>
  </si>
  <si>
    <t>15654440</t>
  </si>
  <si>
    <t>Овчинское</t>
  </si>
  <si>
    <t>15654448</t>
  </si>
  <si>
    <t>Трубчевский муниципальный район</t>
  </si>
  <si>
    <t>15656000</t>
  </si>
  <si>
    <t>Город Трубчевск</t>
  </si>
  <si>
    <t>15656101</t>
  </si>
  <si>
    <t>Городецкое</t>
  </si>
  <si>
    <t>15656405</t>
  </si>
  <si>
    <t>Поселок Белая Березка</t>
  </si>
  <si>
    <t>15656155</t>
  </si>
  <si>
    <t>Селецкое</t>
  </si>
  <si>
    <t>15656440</t>
  </si>
  <si>
    <t>Семячковское</t>
  </si>
  <si>
    <t>15656444</t>
  </si>
  <si>
    <t>Телецкое</t>
  </si>
  <si>
    <t>15656452</t>
  </si>
  <si>
    <t>Усохское</t>
  </si>
  <si>
    <t>15656460</t>
  </si>
  <si>
    <t>Юровское</t>
  </si>
  <si>
    <t>15656470</t>
  </si>
  <si>
    <t>Унечский муниципальный район</t>
  </si>
  <si>
    <t>15658000</t>
  </si>
  <si>
    <t>15658404</t>
  </si>
  <si>
    <t>Высокское</t>
  </si>
  <si>
    <t>15658416</t>
  </si>
  <si>
    <t>Город Унеча</t>
  </si>
  <si>
    <t>15658101</t>
  </si>
  <si>
    <t>Ивайтенское</t>
  </si>
  <si>
    <t>15658424</t>
  </si>
  <si>
    <t>Красновичское</t>
  </si>
  <si>
    <t>15658428</t>
  </si>
  <si>
    <t>Найтоповичское</t>
  </si>
  <si>
    <t>15658440</t>
  </si>
  <si>
    <t>Павловское</t>
  </si>
  <si>
    <t>15658448</t>
  </si>
  <si>
    <t>Старогутнянское</t>
  </si>
  <si>
    <t>15658464</t>
  </si>
  <si>
    <t>Старосельское</t>
  </si>
  <si>
    <t>15658468</t>
  </si>
  <si>
    <t>МО_ОКТМО</t>
  </si>
  <si>
    <t>О</t>
  </si>
  <si>
    <t>Город Брянск, Город Брянск (15701000);</t>
  </si>
  <si>
    <t>единственная система водоотведения</t>
  </si>
  <si>
    <t>Вид деятельности:_x000D_
  - Водоотведение_x000D_
_x000D_
Территория оказания услуг:_x000D_
  - Город Брянск, Город Брянск (15701000);_x000D_
_x000D_
Централизованная система водоотведения:_x000D_
  - единственная система водоотведения</t>
  </si>
  <si>
    <t>Город Брянск (15701000)</t>
  </si>
  <si>
    <t>3.16.1</t>
  </si>
  <si>
    <t>налог на имущество</t>
  </si>
  <si>
    <t>3.16.2</t>
  </si>
  <si>
    <t>контроль качества сточных вод</t>
  </si>
  <si>
    <t>https://portal.eias.ru/Portal/DownloadPage.aspx?type=12&amp;guid=352aa680-273e-4e5e-8d5d-b7f8faa06230</t>
  </si>
</sst>
</file>

<file path=xl/styles.xml><?xml version="1.0" encoding="utf-8"?>
<styleSheet xmlns="http://schemas.openxmlformats.org/spreadsheetml/2006/main">
  <fonts count="18">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4">
    <xf numFmtId="0" fontId="0" fillId="0" borderId="0" xfId="0"/>
    <xf numFmtId="22" fontId="0" fillId="0" borderId="0" xfId="0" applyNumberFormat="1"/>
    <xf numFmtId="0" fontId="0" fillId="0" borderId="0" xfId="0" applyAlignment="1">
      <alignment wrapText="1"/>
    </xf>
    <xf numFmtId="0" fontId="0" fillId="0" borderId="0" xfId="0"/>
  </cellXfs>
  <cellStyles count="42">
    <cellStyle name="20% - Акцент1" xfId="19" builtinId="30" customBuiltin="1"/>
    <cellStyle name="20% - Акцент2" xfId="23" builtinId="34" customBuiltin="1"/>
    <cellStyle name="20% - Акцент3" xfId="27" builtinId="38" customBuiltin="1"/>
    <cellStyle name="20% - Акцент4" xfId="31" builtinId="42" customBuiltin="1"/>
    <cellStyle name="20% - Акцент5" xfId="35" builtinId="46" customBuiltin="1"/>
    <cellStyle name="20% - Акцент6" xfId="39" builtinId="50" customBuiltin="1"/>
    <cellStyle name="40% - Акцент1" xfId="20" builtinId="31" customBuiltin="1"/>
    <cellStyle name="40% - Акцент2" xfId="24" builtinId="35" customBuiltin="1"/>
    <cellStyle name="40% - Акцент3" xfId="28" builtinId="39" customBuiltin="1"/>
    <cellStyle name="40% - Акцент4" xfId="32" builtinId="43" customBuiltin="1"/>
    <cellStyle name="40% - Акцент5" xfId="36" builtinId="47" customBuiltin="1"/>
    <cellStyle name="40% - Акцент6" xfId="40" builtinId="51" customBuiltin="1"/>
    <cellStyle name="60% - Акцент1" xfId="21" builtinId="32" customBuiltin="1"/>
    <cellStyle name="60% - Акцент2" xfId="25" builtinId="36" customBuiltin="1"/>
    <cellStyle name="60% - Акцент3" xfId="29" builtinId="40" customBuiltin="1"/>
    <cellStyle name="60% - Акцент4" xfId="33" builtinId="44" customBuiltin="1"/>
    <cellStyle name="60% - Акцент5" xfId="37" builtinId="48" customBuiltin="1"/>
    <cellStyle name="60% - Акцент6" xfId="41" builtinId="52" customBuiltin="1"/>
    <cellStyle name="Акцент1" xfId="18" builtinId="29" customBuiltin="1"/>
    <cellStyle name="Акцент2" xfId="22" builtinId="33" customBuiltin="1"/>
    <cellStyle name="Акцент3" xfId="26" builtinId="37" customBuiltin="1"/>
    <cellStyle name="Акцент4" xfId="30" builtinId="41" customBuiltin="1"/>
    <cellStyle name="Акцент5" xfId="34" builtinId="45" customBuiltin="1"/>
    <cellStyle name="Акцент6" xfId="38" builtinId="49" customBuiltin="1"/>
    <cellStyle name="Ввод " xfId="9" builtinId="20" customBuiltin="1"/>
    <cellStyle name="Вывод" xfId="10" builtinId="21" customBuiltin="1"/>
    <cellStyle name="Вычисление" xfId="11" builtinId="22" customBuiltin="1"/>
    <cellStyle name="Заголовок 1" xfId="2" builtinId="16" customBuiltin="1"/>
    <cellStyle name="Заголовок 2" xfId="3" builtinId="17" customBuiltin="1"/>
    <cellStyle name="Заголовок 3" xfId="4" builtinId="18" customBuiltin="1"/>
    <cellStyle name="Заголовок 4" xfId="5" builtinId="19" customBuiltin="1"/>
    <cellStyle name="Итог" xfId="17" builtinId="25" customBuiltin="1"/>
    <cellStyle name="Контрольная ячейка" xfId="13" builtinId="23" customBuiltin="1"/>
    <cellStyle name="Название" xfId="1" builtinId="15" customBuiltin="1"/>
    <cellStyle name="Нейтральный" xfId="8" builtinId="28" customBuiltin="1"/>
    <cellStyle name="Обычный" xfId="0" builtinId="0"/>
    <cellStyle name="Плохой" xfId="7" builtinId="27" customBuiltin="1"/>
    <cellStyle name="Пояснение" xfId="16" builtinId="53" customBuiltin="1"/>
    <cellStyle name="Примечание" xfId="15" builtinId="10" customBuiltin="1"/>
    <cellStyle name="Связанная ячейка" xfId="12" builtinId="24" customBuiltin="1"/>
    <cellStyle name="Текст предупреждения" xfId="14" builtinId="11" customBuiltin="1"/>
    <cellStyle name="Хороший" xfId="6" builtinId="26"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_rels/drawing10.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 Id="rId4" Type="http://schemas.openxmlformats.org/officeDocument/2006/relationships/image" Target="../media/image8.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0.png"/><Relationship Id="rId1" Type="http://schemas.openxmlformats.org/officeDocument/2006/relationships/image" Target="../media/image9.png"/><Relationship Id="rId4" Type="http://schemas.openxmlformats.org/officeDocument/2006/relationships/image" Target="../media/image8.png"/></Relationships>
</file>

<file path=xl/drawings/_rels/drawing5.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png"/></Relationships>
</file>

<file path=xl/drawings/_rels/drawing6.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png"/></Relationships>
</file>

<file path=xl/drawings/_rels/drawing7.xml.rels><?xml version="1.0" encoding="UTF-8" standalone="yes"?>
<Relationships xmlns="http://schemas.openxmlformats.org/package/2006/relationships"><Relationship Id="rId2" Type="http://schemas.openxmlformats.org/officeDocument/2006/relationships/image" Target="../media/image12.png"/><Relationship Id="rId1" Type="http://schemas.openxmlformats.org/officeDocument/2006/relationships/image" Target="../media/image11.png"/></Relationships>
</file>

<file path=xl/drawings/_rels/drawing8.xml.rels><?xml version="1.0" encoding="UTF-8" standalone="yes"?>
<Relationships xmlns="http://schemas.openxmlformats.org/package/2006/relationships"><Relationship Id="rId3" Type="http://schemas.openxmlformats.org/officeDocument/2006/relationships/image" Target="../media/image12.png"/><Relationship Id="rId2" Type="http://schemas.openxmlformats.org/officeDocument/2006/relationships/image" Target="../media/image11.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449206" name="shCalendar" hidden="1"/>
        <xdr:cNvGrpSpPr>
          <a:grpSpLocks/>
        </xdr:cNvGrpSpPr>
      </xdr:nvGrpSpPr>
      <xdr:grpSpPr bwMode="auto">
        <a:xfrm>
          <a:off x="6838950" y="942975"/>
          <a:ext cx="190500" cy="190500"/>
          <a:chOff x="13896191" y="1813753"/>
          <a:chExt cx="211023" cy="178845"/>
        </a:xfrm>
      </xdr:grpSpPr>
      <xdr:sp macro="[0]!modfrmDateChoose.CalendarShow" textlink="">
        <xdr:nvSpPr>
          <xdr:cNvPr id="449208"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49209"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6" name="ExcludeHelp_1" descr="Справка по листу"/>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247</xdr:col>
      <xdr:colOff>523875</xdr:colOff>
      <xdr:row>0</xdr:row>
      <xdr:rowOff>0</xdr:rowOff>
    </xdr:from>
    <xdr:to>
      <xdr:col>248</xdr:col>
      <xdr:colOff>104775</xdr:colOff>
      <xdr:row>1</xdr:row>
      <xdr:rowOff>0</xdr:rowOff>
    </xdr:to>
    <xdr:grpSp>
      <xdr:nvGrpSpPr>
        <xdr:cNvPr id="2" name="shCalendar" hidden="1"/>
        <xdr:cNvGrpSpPr>
          <a:grpSpLocks/>
        </xdr:cNvGrpSpPr>
      </xdr:nvGrpSpPr>
      <xdr:grpSpPr bwMode="auto">
        <a:xfrm>
          <a:off x="151095075" y="0"/>
          <a:ext cx="190500" cy="190500"/>
          <a:chOff x="13896191" y="1813753"/>
          <a:chExt cx="211023" cy="178845"/>
        </a:xfrm>
      </xdr:grpSpPr>
      <xdr:sp macro="" textlink="">
        <xdr:nvSpPr>
          <xdr:cNvPr id="3"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xdr:nvPicPr>
          <xdr:cNvPr id="4"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wsDr>
</file>

<file path=xl/drawings/drawing12.xml><?xml version="1.0" encoding="utf-8"?>
<xdr:wsDr xmlns:xdr="http://schemas.openxmlformats.org/drawingml/2006/spreadsheetDrawing" xmlns:a="http://schemas.openxmlformats.org/drawingml/2006/main">
  <xdr:twoCellAnchor editAs="oneCell">
    <xdr:from>
      <xdr:col>7</xdr:col>
      <xdr:colOff>38100</xdr:colOff>
      <xdr:row>0</xdr:row>
      <xdr:rowOff>0</xdr:rowOff>
    </xdr:from>
    <xdr:to>
      <xdr:col>7</xdr:col>
      <xdr:colOff>228600</xdr:colOff>
      <xdr:row>0</xdr:row>
      <xdr:rowOff>57150</xdr:rowOff>
    </xdr:to>
    <xdr:grpSp>
      <xdr:nvGrpSpPr>
        <xdr:cNvPr id="2" name="shCalendar" hidden="1"/>
        <xdr:cNvGrpSpPr>
          <a:grpSpLocks/>
        </xdr:cNvGrpSpPr>
      </xdr:nvGrpSpPr>
      <xdr:grpSpPr bwMode="auto">
        <a:xfrm>
          <a:off x="4972050" y="0"/>
          <a:ext cx="190500" cy="57150"/>
          <a:chOff x="13896191" y="1813753"/>
          <a:chExt cx="211023" cy="178845"/>
        </a:xfrm>
      </xdr:grpSpPr>
      <xdr:sp macro="" textlink="">
        <xdr:nvSpPr>
          <xdr:cNvPr id="3"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xdr:nvPicPr>
          <xdr:cNvPr id="4"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456914" name="shCalendar" hidden="1"/>
        <xdr:cNvGrpSpPr>
          <a:grpSpLocks/>
        </xdr:cNvGrpSpPr>
      </xdr:nvGrpSpPr>
      <xdr:grpSpPr bwMode="auto">
        <a:xfrm>
          <a:off x="285750" y="942975"/>
          <a:ext cx="190500" cy="142875"/>
          <a:chOff x="13896191" y="1813753"/>
          <a:chExt cx="211023" cy="178845"/>
        </a:xfrm>
      </xdr:grpSpPr>
      <xdr:sp macro="[0]!modfrmDateChoose.CalendarShow" textlink="">
        <xdr:nvSpPr>
          <xdr:cNvPr id="456915"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6916"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38100</xdr:colOff>
      <xdr:row>32</xdr:row>
      <xdr:rowOff>0</xdr:rowOff>
    </xdr:from>
    <xdr:to>
      <xdr:col>6</xdr:col>
      <xdr:colOff>228600</xdr:colOff>
      <xdr:row>32</xdr:row>
      <xdr:rowOff>190500</xdr:rowOff>
    </xdr:to>
    <xdr:grpSp>
      <xdr:nvGrpSpPr>
        <xdr:cNvPr id="463905" name="shCalendar" hidden="1"/>
        <xdr:cNvGrpSpPr>
          <a:grpSpLocks/>
        </xdr:cNvGrpSpPr>
      </xdr:nvGrpSpPr>
      <xdr:grpSpPr bwMode="auto">
        <a:xfrm>
          <a:off x="6515100" y="3876675"/>
          <a:ext cx="190500" cy="190500"/>
          <a:chOff x="13896191" y="1813753"/>
          <a:chExt cx="211023" cy="178845"/>
        </a:xfrm>
      </xdr:grpSpPr>
      <xdr:sp macro="[0]!modfrmDateChoose.CalendarShow" textlink="">
        <xdr:nvSpPr>
          <xdr:cNvPr id="463924"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63925"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twoCellAnchor>
    <xdr:from>
      <xdr:col>5</xdr:col>
      <xdr:colOff>1</xdr:colOff>
      <xdr:row>48</xdr:row>
      <xdr:rowOff>47625</xdr:rowOff>
    </xdr:from>
    <xdr:to>
      <xdr:col>6</xdr:col>
      <xdr:colOff>1</xdr:colOff>
      <xdr:row>48</xdr:row>
      <xdr:rowOff>333375</xdr:rowOff>
    </xdr:to>
    <xdr:sp macro="[0]!modList00.FillTemplate" textlink="">
      <xdr:nvSpPr>
        <xdr:cNvPr id="9" name="cmdFillTemp" hidden="1"/>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463909" name="ExcludeHelp_7" descr="Справка по листу" hidden="1"/>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463910" name="ExcludeHelp_1" descr="Справка по листу" hidden="1"/>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463911" name="ExcludeHelp_3" descr="Справка по листу" hidden="1"/>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463912" name="ExcludeHelp_4" descr="Справка по листу" hidden="1"/>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19</xdr:row>
      <xdr:rowOff>214032</xdr:rowOff>
    </xdr:to>
    <xdr:pic macro="[0]!modInfo.MainSheetHelp">
      <xdr:nvPicPr>
        <xdr:cNvPr id="463913" name="ExcludeHelp_5" descr="Справка по листу" hidden="1"/>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19</xdr:row>
      <xdr:rowOff>214032</xdr:rowOff>
    </xdr:to>
    <xdr:pic macro="[0]!modInfo.MainSheetHelp">
      <xdr:nvPicPr>
        <xdr:cNvPr id="463914" name="ExcludeHelp_6" descr="Справка по листу" hidden="1"/>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123264</xdr:rowOff>
    </xdr:to>
    <xdr:pic macro="[0]!modInfo.MainSheetHelp">
      <xdr:nvPicPr>
        <xdr:cNvPr id="463915" name="ExcludeHelp_2" descr="Справка по листу" hidden="1"/>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3" name="cmdCreatePrintedForm" descr="Создание печатной формы"/>
        <xdr:cNvPicPr>
          <a:picLocks noChangeAspect="1"/>
        </xdr:cNvPicPr>
      </xdr:nvPicPr>
      <xdr:blipFill>
        <a:blip xmlns:r="http://schemas.openxmlformats.org/officeDocument/2006/relationships" r:embed="rId4" cstate="print">
          <a:extLst>
            <a:ext uri="{28A0092B-C50C-407E-A947-70E740481C1C}">
              <a14:useLocalDpi xmlns=""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 name="ExcludeHelp_1" descr="Справка по листу"/>
        <xdr:cNvPicPr>
          <a:picLocks/>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3" name="ExcludeHelp_2" descr="Справка по листу"/>
        <xdr:cNvPicPr>
          <a:picLocks/>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4" name="ExcludeHelp_2" descr="Справка по листу"/>
        <xdr:cNvPicPr>
          <a:picLocks/>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5" name="FREEZE_PANES_A11" descr="update_org.png"/>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6" name="UNFREEZE_PANES" descr="update_org.png" hidden="1"/>
        <xdr:cNvPicPr>
          <a:picLocks noChangeAspect="1"/>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7" name="UNFREEZE_PANES_A11" descr="update_org.png" hidden="1"/>
        <xdr:cNvPicPr>
          <a:picLocks noChangeAspect="1"/>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3</xdr:col>
      <xdr:colOff>0</xdr:colOff>
      <xdr:row>6</xdr:row>
      <xdr:rowOff>85726</xdr:rowOff>
    </xdr:from>
    <xdr:to>
      <xdr:col>11</xdr:col>
      <xdr:colOff>970083</xdr:colOff>
      <xdr:row>6</xdr:row>
      <xdr:rowOff>513617</xdr:rowOff>
    </xdr:to>
    <xdr:grpSp>
      <xdr:nvGrpSpPr>
        <xdr:cNvPr id="9" name="Группа 8"/>
        <xdr:cNvGrpSpPr/>
      </xdr:nvGrpSpPr>
      <xdr:grpSpPr>
        <a:xfrm>
          <a:off x="247650" y="409576"/>
          <a:ext cx="10676058" cy="427891"/>
          <a:chOff x="304799" y="752476"/>
          <a:chExt cx="10685583" cy="446941"/>
        </a:xfrm>
      </xdr:grpSpPr>
      <xdr:pic>
        <xdr:nvPicPr>
          <xdr:cNvPr id="10" name="Рисунок 1"/>
          <xdr:cNvPicPr>
            <a:picLocks noChangeAspect="1"/>
          </xdr:cNvPicPr>
        </xdr:nvPicPr>
        <xdr:blipFill>
          <a:blip xmlns:r="http://schemas.openxmlformats.org/officeDocument/2006/relationships" r:embed="rId4">
            <a:grayscl/>
            <a:extLst>
              <a:ext uri="{28A0092B-C50C-407E-A947-70E740481C1C}">
                <a14:useLocalDpi xmlns="" xmlns:a14="http://schemas.microsoft.com/office/drawing/2010/main" val="0"/>
              </a:ext>
            </a:extLst>
          </a:blip>
          <a:srcRect/>
          <a:stretch>
            <a:fillRect/>
          </a:stretch>
        </xdr:blipFill>
        <xdr:spPr bwMode="auto">
          <a:xfrm>
            <a:off x="419177" y="829099"/>
            <a:ext cx="32385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sp macro="" textlink="">
        <xdr:nvSpPr>
          <xdr:cNvPr id="12" name="Прямоугольник 11"/>
          <xdr:cNvSpPr/>
        </xdr:nvSpPr>
        <xdr:spPr>
          <a:xfrm>
            <a:off x="304799" y="752476"/>
            <a:ext cx="10685583" cy="446941"/>
          </a:xfrm>
          <a:prstGeom prst="rect">
            <a:avLst/>
          </a:prstGeom>
          <a:solidFill>
            <a:schemeClr val="tx1">
              <a:lumMod val="50000"/>
              <a:lumOff val="50000"/>
              <a:alpha val="10000"/>
            </a:schemeClr>
          </a:solidFill>
          <a:ln w="19050">
            <a:solidFill>
              <a:schemeClr val="tx1">
                <a:alpha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lvl="1"/>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Если организация на различных территориях осуществляет различные виды деятельности, а также имеет системы водоотведения, принадлежащие различным территориям, такие территории должны быть указаны </a:t>
            </a:r>
            <a:r>
              <a:rPr lang="ru-RU" sz="900" b="0">
                <a:solidFill>
                  <a:sysClr val="windowText" lastClr="000000"/>
                </a:solidFill>
                <a:latin typeface="Tahoma" panose="020B0604030504040204" pitchFamily="34" charset="0"/>
                <a:ea typeface="Tahoma" panose="020B0604030504040204" pitchFamily="34" charset="0"/>
                <a:cs typeface="Tahoma" panose="020B0604030504040204" pitchFamily="34" charset="0"/>
              </a:rPr>
              <a:t>в </a:t>
            </a:r>
            <a:r>
              <a:rPr lang="ru-RU" sz="9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отдельных </a:t>
            </a:r>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пунктах.</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1" name="FREEZE_PANES_A21" descr="update_org.pn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2" name="UNFREEZE_PANES_A21" descr="update_org.png" hidden="1"/>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9" name="ExcludeHelp_1" descr="Справка по листу"/>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10" name="ExcludeHelp_2" descr="Справка по листу"/>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11" name="ExcludeHelp_3" descr="Справка по листу"/>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12" name="ExcludeHelp_4" descr="Справка по листу"/>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xdr:from>
      <xdr:col>3</xdr:col>
      <xdr:colOff>9525</xdr:colOff>
      <xdr:row>12</xdr:row>
      <xdr:rowOff>47625</xdr:rowOff>
    </xdr:from>
    <xdr:to>
      <xdr:col>13</xdr:col>
      <xdr:colOff>38100</xdr:colOff>
      <xdr:row>12</xdr:row>
      <xdr:rowOff>571500</xdr:rowOff>
    </xdr:to>
    <xdr:grpSp>
      <xdr:nvGrpSpPr>
        <xdr:cNvPr id="2" name="Группа 1"/>
        <xdr:cNvGrpSpPr/>
      </xdr:nvGrpSpPr>
      <xdr:grpSpPr>
        <a:xfrm>
          <a:off x="257175" y="809625"/>
          <a:ext cx="13134975" cy="523875"/>
          <a:chOff x="257175" y="742951"/>
          <a:chExt cx="13134975" cy="523874"/>
        </a:xfrm>
      </xdr:grpSpPr>
      <xdr:pic>
        <xdr:nvPicPr>
          <xdr:cNvPr id="27" name="Рисунок 8"/>
          <xdr:cNvPicPr>
            <a:picLocks noChangeAspect="1"/>
          </xdr:cNvPicPr>
        </xdr:nvPicPr>
        <xdr:blipFill>
          <a:blip xmlns:r="http://schemas.openxmlformats.org/officeDocument/2006/relationships" r:embed="rId4">
            <a:grayscl/>
            <a:extLst>
              <a:ext uri="{28A0092B-C50C-407E-A947-70E740481C1C}">
                <a14:useLocalDpi xmlns="" xmlns:a14="http://schemas.microsoft.com/office/drawing/2010/main" val="0"/>
              </a:ext>
            </a:extLst>
          </a:blip>
          <a:srcRect/>
          <a:stretch>
            <a:fillRect/>
          </a:stretch>
        </xdr:blipFill>
        <xdr:spPr bwMode="auto">
          <a:xfrm>
            <a:off x="363569" y="802788"/>
            <a:ext cx="334800" cy="2772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sp macro="" textlink="">
        <xdr:nvSpPr>
          <xdr:cNvPr id="28" name="Прямоугольник 27"/>
          <xdr:cNvSpPr/>
        </xdr:nvSpPr>
        <xdr:spPr>
          <a:xfrm>
            <a:off x="257175" y="742951"/>
            <a:ext cx="13134975" cy="523874"/>
          </a:xfrm>
          <a:prstGeom prst="rect">
            <a:avLst/>
          </a:prstGeom>
          <a:solidFill>
            <a:schemeClr val="tx1">
              <a:lumMod val="50000"/>
              <a:lumOff val="50000"/>
              <a:alpha val="10000"/>
            </a:schemeClr>
          </a:solidFill>
          <a:ln w="15875">
            <a:solidFill>
              <a:schemeClr val="tx1">
                <a:alpha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1"/>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1. В случае дифференциации раскрываемой информации по системам водоотведения для каждой системы</a:t>
            </a:r>
            <a:r>
              <a:rPr lang="ru-RU" sz="9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водоотведения </a:t>
            </a:r>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должна быть указана территория, в которую входят </a:t>
            </a:r>
            <a:r>
              <a:rPr lang="ru-RU" sz="9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только</a:t>
            </a:r>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 те муниципальные районы и муниципальные образования, на которой расположена данная система. На веб-портале РИ системы водоотведения будут отображены во </a:t>
            </a:r>
            <a:r>
              <a:rPr lang="ru-RU" sz="9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всех</a:t>
            </a:r>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 МР/МО, входящих в указанную для них территорию.</a:t>
            </a:r>
          </a:p>
          <a:p>
            <a:pPr lvl="1"/>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2. Для каждого вида деятельности также необходимо указывать </a:t>
            </a:r>
            <a:r>
              <a:rPr lang="ru-RU" sz="9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только</a:t>
            </a:r>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 те территории, на которых осуществляется данный вид деятельности.</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8</xdr:row>
      <xdr:rowOff>0</xdr:rowOff>
    </xdr:from>
    <xdr:to>
      <xdr:col>3</xdr:col>
      <xdr:colOff>0</xdr:colOff>
      <xdr:row>8</xdr:row>
      <xdr:rowOff>247650</xdr:rowOff>
    </xdr:to>
    <xdr:pic macro="[0]!modInfo.FREEZE_PANES_STATIC">
      <xdr:nvPicPr>
        <xdr:cNvPr id="4" name="FREEZE_PANES_G16" descr="update_org.pn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0" y="2667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0</xdr:col>
      <xdr:colOff>0</xdr:colOff>
      <xdr:row>8</xdr:row>
      <xdr:rowOff>0</xdr:rowOff>
    </xdr:from>
    <xdr:to>
      <xdr:col>3</xdr:col>
      <xdr:colOff>0</xdr:colOff>
      <xdr:row>8</xdr:row>
      <xdr:rowOff>247650</xdr:rowOff>
    </xdr:to>
    <xdr:pic macro="[0]!modInfo.FREEZE_PANES_STATIC">
      <xdr:nvPicPr>
        <xdr:cNvPr id="6" name="UNFREEZE_PANES_G16" descr="update_org.png" hidden="1"/>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0" y="2667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2</xdr:col>
      <xdr:colOff>9525</xdr:colOff>
      <xdr:row>4</xdr:row>
      <xdr:rowOff>57150</xdr:rowOff>
    </xdr:from>
    <xdr:to>
      <xdr:col>3</xdr:col>
      <xdr:colOff>9525</xdr:colOff>
      <xdr:row>4</xdr:row>
      <xdr:rowOff>304800</xdr:rowOff>
    </xdr:to>
    <xdr:pic macro="[0]!modInfo.FREEZE_PANES_STATIC">
      <xdr:nvPicPr>
        <xdr:cNvPr id="4" name="FREEZE_PANES_O10" descr="update_org.pn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9525" y="9525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2</xdr:col>
      <xdr:colOff>9525</xdr:colOff>
      <xdr:row>4</xdr:row>
      <xdr:rowOff>57150</xdr:rowOff>
    </xdr:from>
    <xdr:to>
      <xdr:col>3</xdr:col>
      <xdr:colOff>9525</xdr:colOff>
      <xdr:row>4</xdr:row>
      <xdr:rowOff>304800</xdr:rowOff>
    </xdr:to>
    <xdr:pic macro="[0]!modInfo.FREEZE_PANES_STATIC">
      <xdr:nvPicPr>
        <xdr:cNvPr id="5" name="UNFREEZE_PANES_O10" descr="update_org.png" hidden="1"/>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9525" y="9525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2</xdr:row>
      <xdr:rowOff>0</xdr:rowOff>
    </xdr:from>
    <xdr:to>
      <xdr:col>3</xdr:col>
      <xdr:colOff>0</xdr:colOff>
      <xdr:row>2</xdr:row>
      <xdr:rowOff>247650</xdr:rowOff>
    </xdr:to>
    <xdr:pic macro="[0]!modInfo.FREEZE_PANES_STATIC">
      <xdr:nvPicPr>
        <xdr:cNvPr id="8" name="FREEZE_PANES_G11" descr="update_org.pn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0" y="1143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0</xdr:col>
      <xdr:colOff>0</xdr:colOff>
      <xdr:row>2</xdr:row>
      <xdr:rowOff>0</xdr:rowOff>
    </xdr:from>
    <xdr:to>
      <xdr:col>3</xdr:col>
      <xdr:colOff>0</xdr:colOff>
      <xdr:row>2</xdr:row>
      <xdr:rowOff>247650</xdr:rowOff>
    </xdr:to>
    <xdr:pic macro="[0]!modInfo.FREEZE_PANES_STATIC">
      <xdr:nvPicPr>
        <xdr:cNvPr id="9" name="UNFREEZE_PANES_G11" descr="update_org.png" hidden="1"/>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0" y="1143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10</xdr:col>
      <xdr:colOff>38100</xdr:colOff>
      <xdr:row>17</xdr:row>
      <xdr:rowOff>0</xdr:rowOff>
    </xdr:from>
    <xdr:to>
      <xdr:col>10</xdr:col>
      <xdr:colOff>228600</xdr:colOff>
      <xdr:row>17</xdr:row>
      <xdr:rowOff>190500</xdr:rowOff>
    </xdr:to>
    <xdr:grpSp>
      <xdr:nvGrpSpPr>
        <xdr:cNvPr id="2" name="shCalendar" hidden="1"/>
        <xdr:cNvGrpSpPr>
          <a:grpSpLocks/>
        </xdr:cNvGrpSpPr>
      </xdr:nvGrpSpPr>
      <xdr:grpSpPr bwMode="auto">
        <a:xfrm>
          <a:off x="6972300" y="3305175"/>
          <a:ext cx="190500" cy="190500"/>
          <a:chOff x="13896191" y="1813753"/>
          <a:chExt cx="211023" cy="178845"/>
        </a:xfrm>
      </xdr:grpSpPr>
      <xdr:sp macro="[0]!modfrmDateChoose.CalendarShow" textlink="">
        <xdr:nvSpPr>
          <xdr:cNvPr id="3"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twoCellAnchor>
    <xdr:from>
      <xdr:col>4</xdr:col>
      <xdr:colOff>0</xdr:colOff>
      <xdr:row>4</xdr:row>
      <xdr:rowOff>0</xdr:rowOff>
    </xdr:from>
    <xdr:to>
      <xdr:col>5</xdr:col>
      <xdr:colOff>0</xdr:colOff>
      <xdr:row>5</xdr:row>
      <xdr:rowOff>38100</xdr:rowOff>
    </xdr:to>
    <xdr:pic macro="[0]!modInfo.FREEZE_PANES_STATIC">
      <xdr:nvPicPr>
        <xdr:cNvPr id="5" name="FREEZE_PANES_I11" descr="update_org.png"/>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247650" y="381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0</xdr:colOff>
      <xdr:row>4</xdr:row>
      <xdr:rowOff>0</xdr:rowOff>
    </xdr:from>
    <xdr:to>
      <xdr:col>5</xdr:col>
      <xdr:colOff>0</xdr:colOff>
      <xdr:row>5</xdr:row>
      <xdr:rowOff>38100</xdr:rowOff>
    </xdr:to>
    <xdr:pic macro="[0]!modInfo.FREEZE_PANES_STATIC">
      <xdr:nvPicPr>
        <xdr:cNvPr id="6" name="UNFREEZE_PANES_I11" descr="update_org.png" hidden="1"/>
        <xdr:cNvPicPr>
          <a:picLocks noChangeAspect="1"/>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247650" y="381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 name="shCalendar" hidden="1"/>
        <xdr:cNvGrpSpPr>
          <a:grpSpLocks/>
        </xdr:cNvGrpSpPr>
      </xdr:nvGrpSpPr>
      <xdr:grpSpPr bwMode="auto">
        <a:xfrm>
          <a:off x="7077075" y="1162050"/>
          <a:ext cx="190500" cy="190500"/>
          <a:chOff x="13896191" y="1813753"/>
          <a:chExt cx="211023" cy="178845"/>
        </a:xfrm>
      </xdr:grpSpPr>
      <xdr:sp macro="[0]!modfrmDateChoose.CalendarShow" textlink="">
        <xdr:nvSpPr>
          <xdr:cNvPr id="3"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2.bin"/><Relationship Id="rId4" Type="http://schemas.openxmlformats.org/officeDocument/2006/relationships/comments" Target="../comments8.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6.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sheetPr codeName="modList07">
    <tabColor indexed="47"/>
  </sheetPr>
  <dimension ref="A1"/>
  <sheetViews>
    <sheetView showGridLines="0" workbookViewId="0"/>
  </sheetViews>
  <sheetFormatPr defaultRowHeight="15"/>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List11">
    <tabColor theme="0" tint="-0.249977111117893"/>
  </sheetPr>
  <dimension ref="A1:G20"/>
  <sheetViews>
    <sheetView showGridLines="0" topLeftCell="C4" zoomScaleNormal="100" workbookViewId="0"/>
  </sheetViews>
  <sheetFormatPr defaultColWidth="10.5703125" defaultRowHeight="15"/>
  <cols>
    <col min="1" max="2" width="9.140625" hidden="1" customWidth="1"/>
    <col min="3" max="3" width="3.7109375" customWidth="1"/>
    <col min="4" max="4" width="9.7109375" customWidth="1"/>
    <col min="5" max="5" width="37.7109375" customWidth="1"/>
    <col min="6" max="6" width="66.85546875" customWidth="1"/>
    <col min="7" max="7" width="116" customWidth="1"/>
    <col min="8" max="8" width="93.42578125" customWidth="1"/>
  </cols>
  <sheetData>
    <row r="1" spans="1:7" ht="15" hidden="1" customHeight="1">
      <c r="G1">
        <v>4</v>
      </c>
    </row>
    <row r="2" spans="1:7" ht="15" hidden="1" customHeight="1"/>
    <row r="3" spans="1:7" ht="15" hidden="1" customHeight="1"/>
    <row r="4" spans="1:7" ht="11.25" customHeight="1"/>
    <row r="5" spans="1:7">
      <c r="D5" s="3" t="s">
        <v>223</v>
      </c>
      <c r="E5" s="3"/>
      <c r="F5" s="3"/>
      <c r="G5" s="3"/>
    </row>
    <row r="6" spans="1:7" ht="15" customHeight="1">
      <c r="D6" s="3" t="str">
        <f>IF(org=0,"Не определено",org)</f>
        <v>ООО "НПО "ГКМП""</v>
      </c>
      <c r="E6" s="3"/>
      <c r="F6" s="3"/>
      <c r="G6" s="3"/>
    </row>
    <row r="8" spans="1:7">
      <c r="C8">
        <v>22</v>
      </c>
      <c r="D8" s="3" t="s">
        <v>215</v>
      </c>
      <c r="E8" s="3"/>
      <c r="F8" s="3"/>
      <c r="G8" s="3"/>
    </row>
    <row r="9" spans="1:7" ht="11.25" customHeight="1">
      <c r="D9" s="3" t="s">
        <v>204</v>
      </c>
      <c r="E9" s="3"/>
      <c r="F9" s="3"/>
      <c r="G9" s="3" t="s">
        <v>205</v>
      </c>
    </row>
    <row r="10" spans="1:7" ht="11.25" customHeight="1">
      <c r="A10" t="s">
        <v>444</v>
      </c>
      <c r="D10" t="s">
        <v>23</v>
      </c>
      <c r="F10" t="s">
        <v>199</v>
      </c>
      <c r="G10" s="3"/>
    </row>
    <row r="11" spans="1:7" ht="12" customHeight="1">
      <c r="D11" t="s">
        <v>24</v>
      </c>
      <c r="E11">
        <v>2</v>
      </c>
      <c r="F11">
        <v>3</v>
      </c>
      <c r="G11">
        <v>4</v>
      </c>
    </row>
    <row r="12" spans="1:7">
      <c r="D12">
        <v>1</v>
      </c>
      <c r="E12" t="s">
        <v>224</v>
      </c>
      <c r="F12" t="str">
        <f>IF(form_up_date="","",form_up_date)</f>
        <v>15.04.2020</v>
      </c>
      <c r="G12" t="s">
        <v>225</v>
      </c>
    </row>
    <row r="13" spans="1:7">
      <c r="D13" t="s">
        <v>236</v>
      </c>
      <c r="E13" t="s">
        <v>226</v>
      </c>
      <c r="F13" t="s">
        <v>1896</v>
      </c>
      <c r="G13" t="s">
        <v>297</v>
      </c>
    </row>
    <row r="14" spans="1:7">
      <c r="D14" t="s">
        <v>237</v>
      </c>
      <c r="E14" t="s">
        <v>227</v>
      </c>
      <c r="F14" t="s">
        <v>620</v>
      </c>
      <c r="G14" t="s">
        <v>228</v>
      </c>
    </row>
    <row r="15" spans="1:7">
      <c r="D15" t="s">
        <v>238</v>
      </c>
      <c r="E15" t="s">
        <v>229</v>
      </c>
      <c r="F15" t="s">
        <v>230</v>
      </c>
    </row>
    <row r="16" spans="1:7">
      <c r="D16" t="str">
        <f>D15&amp;".1"</f>
        <v>4.1.1</v>
      </c>
      <c r="E16" t="s">
        <v>3</v>
      </c>
      <c r="F16" t="str">
        <f>IF(region_name="","",region_name)</f>
        <v>Брянская область</v>
      </c>
      <c r="G16" t="s">
        <v>231</v>
      </c>
    </row>
    <row r="17" spans="4:7">
      <c r="D17" t="s">
        <v>239</v>
      </c>
      <c r="E17" t="s">
        <v>232</v>
      </c>
      <c r="F17" t="s">
        <v>1484</v>
      </c>
      <c r="G17" t="s">
        <v>233</v>
      </c>
    </row>
    <row r="18" spans="4:7">
      <c r="D18" t="s">
        <v>240</v>
      </c>
      <c r="E18" t="s">
        <v>234</v>
      </c>
      <c r="F18" t="s">
        <v>1898</v>
      </c>
      <c r="G18" t="s">
        <v>296</v>
      </c>
    </row>
    <row r="20" spans="4:7">
      <c r="E20" s="3" t="s">
        <v>235</v>
      </c>
      <c r="F20" s="3"/>
    </row>
  </sheetData>
  <sheetProtection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11.xml><?xml version="1.0" encoding="utf-8"?>
<worksheet xmlns="http://schemas.openxmlformats.org/spreadsheetml/2006/main" xmlns:r="http://schemas.openxmlformats.org/officeDocument/2006/relationships">
  <sheetPr codeName="List08"/>
  <dimension ref="A1:H34"/>
  <sheetViews>
    <sheetView showGridLines="0" tabSelected="1" topLeftCell="C21" zoomScaleNormal="100" workbookViewId="0">
      <selection activeCell="G34" sqref="G34"/>
    </sheetView>
  </sheetViews>
  <sheetFormatPr defaultColWidth="10.5703125" defaultRowHeight="15"/>
  <cols>
    <col min="1" max="2" width="9.140625" hidden="1" customWidth="1"/>
    <col min="3" max="3" width="3.7109375" customWidth="1"/>
    <col min="4" max="4" width="6.28515625" bestFit="1" customWidth="1"/>
    <col min="5" max="5" width="69.85546875" customWidth="1"/>
    <col min="6" max="6" width="12" bestFit="1" customWidth="1"/>
    <col min="7" max="7" width="39.5703125" customWidth="1"/>
    <col min="8" max="8" width="93.42578125" customWidth="1"/>
    <col min="9" max="9" width="3.7109375" customWidth="1"/>
  </cols>
  <sheetData>
    <row r="1" spans="1:8" hidden="1">
      <c r="G1">
        <v>4</v>
      </c>
      <c r="H1">
        <v>5</v>
      </c>
    </row>
    <row r="2" spans="1:8" ht="3" customHeight="1"/>
    <row r="3" spans="1:8" ht="26.1" customHeight="1">
      <c r="D3" s="3" t="s">
        <v>448</v>
      </c>
      <c r="E3" s="3"/>
      <c r="F3" s="3"/>
    </row>
    <row r="4" spans="1:8" hidden="1"/>
    <row r="5" spans="1:8" hidden="1"/>
    <row r="6" spans="1:8" ht="3" customHeight="1">
      <c r="G6">
        <v>22</v>
      </c>
    </row>
    <row r="7" spans="1:8">
      <c r="D7" s="3" t="s">
        <v>204</v>
      </c>
      <c r="E7" s="3"/>
      <c r="F7" s="3"/>
      <c r="G7" s="3"/>
      <c r="H7" s="3" t="s">
        <v>205</v>
      </c>
    </row>
    <row r="8" spans="1:8" ht="90" customHeight="1">
      <c r="D8" s="3" t="s">
        <v>23</v>
      </c>
      <c r="E8" s="3" t="s">
        <v>312</v>
      </c>
      <c r="F8" s="3" t="s">
        <v>138</v>
      </c>
      <c r="G8" t="s">
        <v>1897</v>
      </c>
      <c r="H8" s="3"/>
    </row>
    <row r="9" spans="1:8">
      <c r="A9" s="3"/>
      <c r="B9" s="3"/>
      <c r="D9" s="3"/>
      <c r="E9" s="3"/>
      <c r="F9" s="3"/>
      <c r="G9" t="s">
        <v>199</v>
      </c>
      <c r="H9" s="3"/>
    </row>
    <row r="10" spans="1:8" ht="10.5" customHeight="1">
      <c r="D10" t="s">
        <v>24</v>
      </c>
      <c r="E10" t="s">
        <v>0</v>
      </c>
      <c r="F10" t="s">
        <v>1</v>
      </c>
      <c r="G10">
        <f>G1</f>
        <v>4</v>
      </c>
    </row>
    <row r="11" spans="1:8">
      <c r="D11">
        <v>1</v>
      </c>
      <c r="E11" t="s">
        <v>584</v>
      </c>
      <c r="F11" t="s">
        <v>449</v>
      </c>
      <c r="G11">
        <v>0.15</v>
      </c>
      <c r="H11" t="s">
        <v>587</v>
      </c>
    </row>
    <row r="12" spans="1:8">
      <c r="D12" t="s">
        <v>0</v>
      </c>
      <c r="E12" t="s">
        <v>585</v>
      </c>
      <c r="F12" t="s">
        <v>449</v>
      </c>
      <c r="G12">
        <v>0</v>
      </c>
      <c r="H12" t="s">
        <v>586</v>
      </c>
    </row>
    <row r="13" spans="1:8">
      <c r="D13" t="s">
        <v>1</v>
      </c>
      <c r="E13" t="s">
        <v>588</v>
      </c>
      <c r="F13" t="s">
        <v>450</v>
      </c>
      <c r="G13">
        <v>46</v>
      </c>
      <c r="H13" t="s">
        <v>589</v>
      </c>
    </row>
    <row r="14" spans="1:8">
      <c r="D14" t="s">
        <v>237</v>
      </c>
      <c r="E14" t="s">
        <v>590</v>
      </c>
      <c r="F14" t="s">
        <v>450</v>
      </c>
      <c r="G14">
        <v>46</v>
      </c>
    </row>
    <row r="15" spans="1:8">
      <c r="D15" t="s">
        <v>389</v>
      </c>
      <c r="E15" t="s">
        <v>591</v>
      </c>
      <c r="F15" t="s">
        <v>450</v>
      </c>
      <c r="G15">
        <v>46</v>
      </c>
    </row>
    <row r="16" spans="1:8">
      <c r="D16" t="s">
        <v>397</v>
      </c>
      <c r="E16" t="s">
        <v>592</v>
      </c>
      <c r="F16" t="s">
        <v>450</v>
      </c>
      <c r="G16">
        <v>46</v>
      </c>
    </row>
    <row r="17" spans="4:8">
      <c r="D17" t="s">
        <v>398</v>
      </c>
      <c r="E17" t="s">
        <v>593</v>
      </c>
      <c r="F17" t="s">
        <v>450</v>
      </c>
      <c r="G17">
        <v>46</v>
      </c>
    </row>
    <row r="18" spans="4:8">
      <c r="D18" t="s">
        <v>400</v>
      </c>
      <c r="E18" t="s">
        <v>594</v>
      </c>
      <c r="F18" t="s">
        <v>450</v>
      </c>
      <c r="G18">
        <v>46</v>
      </c>
    </row>
    <row r="19" spans="4:8">
      <c r="D19" t="s">
        <v>401</v>
      </c>
      <c r="E19" t="s">
        <v>595</v>
      </c>
      <c r="F19" t="s">
        <v>450</v>
      </c>
      <c r="G19">
        <v>46</v>
      </c>
    </row>
    <row r="20" spans="4:8">
      <c r="D20" t="s">
        <v>402</v>
      </c>
      <c r="E20" t="s">
        <v>596</v>
      </c>
      <c r="F20" t="s">
        <v>450</v>
      </c>
      <c r="G20">
        <v>0</v>
      </c>
    </row>
    <row r="21" spans="4:8">
      <c r="D21" t="s">
        <v>2</v>
      </c>
      <c r="E21" t="s">
        <v>597</v>
      </c>
      <c r="F21" t="s">
        <v>450</v>
      </c>
      <c r="G21">
        <v>13</v>
      </c>
      <c r="H21" t="s">
        <v>598</v>
      </c>
    </row>
    <row r="22" spans="4:8">
      <c r="D22" t="s">
        <v>238</v>
      </c>
      <c r="E22" t="s">
        <v>590</v>
      </c>
      <c r="F22" t="s">
        <v>450</v>
      </c>
      <c r="G22">
        <v>0</v>
      </c>
    </row>
    <row r="23" spans="4:8">
      <c r="D23" t="s">
        <v>599</v>
      </c>
      <c r="E23" t="s">
        <v>591</v>
      </c>
      <c r="F23" t="s">
        <v>450</v>
      </c>
      <c r="G23">
        <v>1</v>
      </c>
    </row>
    <row r="24" spans="4:8">
      <c r="D24" t="s">
        <v>600</v>
      </c>
      <c r="E24" t="s">
        <v>592</v>
      </c>
      <c r="F24" t="s">
        <v>450</v>
      </c>
      <c r="G24">
        <v>4</v>
      </c>
    </row>
    <row r="25" spans="4:8">
      <c r="D25" t="s">
        <v>601</v>
      </c>
      <c r="E25" t="s">
        <v>593</v>
      </c>
      <c r="F25" t="s">
        <v>450</v>
      </c>
      <c r="G25">
        <v>0</v>
      </c>
    </row>
    <row r="26" spans="4:8">
      <c r="D26" t="s">
        <v>602</v>
      </c>
      <c r="E26" t="s">
        <v>594</v>
      </c>
      <c r="F26" t="s">
        <v>450</v>
      </c>
      <c r="G26">
        <v>3</v>
      </c>
    </row>
    <row r="27" spans="4:8">
      <c r="D27" t="s">
        <v>603</v>
      </c>
      <c r="E27" t="s">
        <v>595</v>
      </c>
      <c r="F27" t="s">
        <v>450</v>
      </c>
      <c r="G27">
        <v>2</v>
      </c>
    </row>
    <row r="28" spans="4:8">
      <c r="D28" t="s">
        <v>604</v>
      </c>
      <c r="E28" t="s">
        <v>596</v>
      </c>
      <c r="F28" t="s">
        <v>450</v>
      </c>
      <c r="G28">
        <v>0</v>
      </c>
    </row>
    <row r="29" spans="4:8">
      <c r="D29" t="s">
        <v>11</v>
      </c>
      <c r="E29" t="s">
        <v>451</v>
      </c>
      <c r="F29" t="s">
        <v>363</v>
      </c>
      <c r="G29">
        <v>0</v>
      </c>
      <c r="H29" t="s">
        <v>452</v>
      </c>
    </row>
    <row r="30" spans="4:8">
      <c r="D30" t="s">
        <v>12</v>
      </c>
      <c r="E30" t="s">
        <v>453</v>
      </c>
      <c r="F30" t="s">
        <v>454</v>
      </c>
      <c r="G30">
        <v>5</v>
      </c>
    </row>
    <row r="31" spans="4:8">
      <c r="D31" t="s">
        <v>27</v>
      </c>
      <c r="E31" t="s">
        <v>560</v>
      </c>
      <c r="F31" t="s">
        <v>230</v>
      </c>
      <c r="G31" t="s">
        <v>1903</v>
      </c>
      <c r="H31" t="s">
        <v>455</v>
      </c>
    </row>
    <row r="32" spans="4:8">
      <c r="D32" t="s">
        <v>605</v>
      </c>
      <c r="E32" t="s">
        <v>561</v>
      </c>
      <c r="F32" t="s">
        <v>230</v>
      </c>
      <c r="G32" t="s">
        <v>1903</v>
      </c>
      <c r="H32" t="s">
        <v>455</v>
      </c>
    </row>
    <row r="33" spans="4:8">
      <c r="D33" t="s">
        <v>28</v>
      </c>
      <c r="E33" t="s">
        <v>606</v>
      </c>
      <c r="F33" t="s">
        <v>230</v>
      </c>
      <c r="G33" t="s">
        <v>1903</v>
      </c>
      <c r="H33" t="s">
        <v>455</v>
      </c>
    </row>
    <row r="34" spans="4:8">
      <c r="D34" t="s">
        <v>328</v>
      </c>
      <c r="E34" t="s">
        <v>607</v>
      </c>
      <c r="F34" t="s">
        <v>230</v>
      </c>
      <c r="G34" t="s">
        <v>1903</v>
      </c>
      <c r="H34" t="s">
        <v>455</v>
      </c>
    </row>
  </sheetData>
  <sheetProtection sheet="1" objects="1" scenarios="1" formatColumns="0" formatRows="0"/>
  <mergeCells count="7">
    <mergeCell ref="D3:F3"/>
    <mergeCell ref="H7:H9"/>
    <mergeCell ref="A9:B9"/>
    <mergeCell ref="D8:D9"/>
    <mergeCell ref="E8:E9"/>
    <mergeCell ref="F8:F9"/>
    <mergeCell ref="D7:G7"/>
  </mergeCells>
  <dataValidations count="3">
    <dataValidation type="decimal" allowBlank="1" showErrorMessage="1" errorTitle="Ошибка" error="Допускается ввод только неотрицательных чисел!" sqref="G30 G11:G28">
      <formula1>0</formula1>
      <formula2>9.99999999999999E+23</formula2>
    </dataValidation>
    <dataValidation type="decimal" allowBlank="1" showErrorMessage="1" errorTitle="Ошибка" error="Введите значение от 0 до 100%" sqref="G29">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31:G34">
      <formula1>900</formula1>
    </dataValidation>
  </dataValidations>
  <hyperlinks>
    <hyperlink ref="G31" location="'Форма 3.6'!$G$31" tooltip="Кликните по гиперссылке, чтобы перейти по гиперссылке или отредактировать её" display="https://portal.eias.ru/Portal/DownloadPage.aspx?type=12&amp;guid=352aa680-273e-4e5e-8d5d-b7f8faa06230"/>
    <hyperlink ref="G32" location="'Форма 3.6'!$G$32" tooltip="Кликните по гиперссылке, чтобы перейти по гиперссылке или отредактировать её" display="https://portal.eias.ru/Portal/DownloadPage.aspx?type=12&amp;guid=352aa680-273e-4e5e-8d5d-b7f8faa06230"/>
    <hyperlink ref="G33" location="'Форма 3.6'!$G$33" tooltip="Кликните по гиперссылке, чтобы перейти по гиперссылке или отредактировать её" display="https://portal.eias.ru/Portal/DownloadPage.aspx?type=12&amp;guid=352aa680-273e-4e5e-8d5d-b7f8faa06230"/>
    <hyperlink ref="G34" location="'Форма 3.6'!$G$34" tooltip="Кликните по гиперссылке, чтобы перейти по гиперссылке или отредактировать её" display="https://portal.eias.ru/Portal/DownloadPage.aspx?type=12&amp;guid=352aa680-273e-4e5e-8d5d-b7f8faa06230"/>
  </hyperlinks>
  <pageMargins left="0.7" right="0.7" top="0.75" bottom="0.75" header="0.3" footer="0.3"/>
  <pageSetup paperSize="9" orientation="portrait" r:id="rId1"/>
  <drawing r:id="rId2"/>
  <legacyDrawing r:id="rId3"/>
</worksheet>
</file>

<file path=xl/worksheets/sheet12.xml><?xml version="1.0" encoding="utf-8"?>
<worksheet xmlns="http://schemas.openxmlformats.org/spreadsheetml/2006/main" xmlns:r="http://schemas.openxmlformats.org/officeDocument/2006/relationships">
  <sheetPr codeName="List12">
    <tabColor theme="0" tint="-0.249977111117893"/>
  </sheetPr>
  <dimension ref="A1:G20"/>
  <sheetViews>
    <sheetView showGridLines="0" topLeftCell="C4" zoomScaleNormal="100" workbookViewId="0"/>
  </sheetViews>
  <sheetFormatPr defaultColWidth="10.5703125" defaultRowHeight="15"/>
  <cols>
    <col min="1" max="2" width="9.140625" hidden="1" customWidth="1"/>
    <col min="3" max="3" width="3.7109375" customWidth="1"/>
    <col min="4" max="4" width="9.7109375" customWidth="1"/>
    <col min="5" max="5" width="37.7109375" customWidth="1"/>
    <col min="6" max="6" width="66.85546875" customWidth="1"/>
    <col min="7" max="7" width="116" customWidth="1"/>
    <col min="8" max="8" width="93.42578125" customWidth="1"/>
  </cols>
  <sheetData>
    <row r="1" spans="1:7" ht="15" hidden="1" customHeight="1">
      <c r="G1">
        <v>4</v>
      </c>
    </row>
    <row r="2" spans="1:7" ht="15" hidden="1" customHeight="1"/>
    <row r="3" spans="1:7" ht="15" hidden="1" customHeight="1"/>
    <row r="4" spans="1:7" ht="11.25" customHeight="1"/>
    <row r="5" spans="1:7">
      <c r="D5" s="3" t="s">
        <v>223</v>
      </c>
      <c r="E5" s="3"/>
      <c r="F5" s="3"/>
      <c r="G5" s="3"/>
    </row>
    <row r="6" spans="1:7" ht="15" customHeight="1">
      <c r="D6" s="3" t="str">
        <f>IF(org=0,"Не определено",org)</f>
        <v>ООО "НПО "ГКМП""</v>
      </c>
      <c r="E6" s="3"/>
      <c r="F6" s="3"/>
      <c r="G6" s="3"/>
    </row>
    <row r="8" spans="1:7">
      <c r="C8">
        <v>22</v>
      </c>
      <c r="D8" s="3" t="s">
        <v>215</v>
      </c>
      <c r="E8" s="3"/>
      <c r="F8" s="3"/>
      <c r="G8" s="3"/>
    </row>
    <row r="9" spans="1:7" ht="11.25" customHeight="1">
      <c r="D9" s="3" t="s">
        <v>204</v>
      </c>
      <c r="E9" s="3"/>
      <c r="F9" s="3"/>
      <c r="G9" s="3" t="s">
        <v>205</v>
      </c>
    </row>
    <row r="10" spans="1:7" ht="11.25" customHeight="1">
      <c r="A10" t="s">
        <v>444</v>
      </c>
      <c r="D10" t="s">
        <v>23</v>
      </c>
      <c r="F10" t="s">
        <v>199</v>
      </c>
      <c r="G10" s="3"/>
    </row>
    <row r="11" spans="1:7" ht="12" customHeight="1">
      <c r="D11" t="s">
        <v>24</v>
      </c>
      <c r="E11">
        <v>2</v>
      </c>
      <c r="F11">
        <v>3</v>
      </c>
      <c r="G11">
        <v>4</v>
      </c>
    </row>
    <row r="12" spans="1:7">
      <c r="D12">
        <v>1</v>
      </c>
      <c r="E12" t="s">
        <v>224</v>
      </c>
      <c r="F12" t="str">
        <f>IF(form_up_date="","",form_up_date)</f>
        <v>15.04.2020</v>
      </c>
      <c r="G12" t="s">
        <v>225</v>
      </c>
    </row>
    <row r="13" spans="1:7">
      <c r="D13" t="s">
        <v>236</v>
      </c>
      <c r="E13" t="s">
        <v>226</v>
      </c>
      <c r="F13" t="s">
        <v>1896</v>
      </c>
      <c r="G13" t="s">
        <v>297</v>
      </c>
    </row>
    <row r="14" spans="1:7">
      <c r="D14" t="s">
        <v>237</v>
      </c>
      <c r="E14" t="s">
        <v>227</v>
      </c>
      <c r="F14" t="s">
        <v>620</v>
      </c>
      <c r="G14" t="s">
        <v>228</v>
      </c>
    </row>
    <row r="15" spans="1:7">
      <c r="D15" t="s">
        <v>238</v>
      </c>
      <c r="E15" t="s">
        <v>229</v>
      </c>
      <c r="F15" t="s">
        <v>230</v>
      </c>
    </row>
    <row r="16" spans="1:7">
      <c r="D16" t="str">
        <f>D15&amp;".1"</f>
        <v>4.1.1</v>
      </c>
      <c r="E16" t="s">
        <v>3</v>
      </c>
      <c r="F16" t="str">
        <f>IF(region_name="","",region_name)</f>
        <v>Брянская область</v>
      </c>
      <c r="G16" t="s">
        <v>231</v>
      </c>
    </row>
    <row r="17" spans="4:7">
      <c r="D17" t="s">
        <v>239</v>
      </c>
      <c r="E17" t="s">
        <v>232</v>
      </c>
      <c r="F17" t="s">
        <v>1484</v>
      </c>
      <c r="G17" t="s">
        <v>233</v>
      </c>
    </row>
    <row r="18" spans="4:7">
      <c r="D18" t="s">
        <v>240</v>
      </c>
      <c r="E18" t="s">
        <v>234</v>
      </c>
      <c r="F18" t="s">
        <v>1898</v>
      </c>
      <c r="G18" t="s">
        <v>296</v>
      </c>
    </row>
    <row r="20" spans="4:7">
      <c r="E20" s="3" t="s">
        <v>235</v>
      </c>
      <c r="F20" s="3"/>
    </row>
  </sheetData>
  <sheetProtection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13.xml><?xml version="1.0" encoding="utf-8"?>
<worksheet xmlns="http://schemas.openxmlformats.org/spreadsheetml/2006/main" xmlns:r="http://schemas.openxmlformats.org/officeDocument/2006/relationships">
  <sheetPr codeName="List06"/>
  <dimension ref="A1:M81"/>
  <sheetViews>
    <sheetView showGridLines="0" topLeftCell="D4" zoomScaleNormal="100" workbookViewId="0"/>
  </sheetViews>
  <sheetFormatPr defaultColWidth="10.5703125" defaultRowHeight="15"/>
  <cols>
    <col min="1" max="1" width="8" hidden="1" customWidth="1"/>
    <col min="2" max="2" width="4.140625" hidden="1" customWidth="1"/>
    <col min="3" max="3" width="2" hidden="1" customWidth="1"/>
    <col min="4" max="5" width="3.7109375" customWidth="1"/>
    <col min="6" max="6" width="7.7109375" customWidth="1"/>
    <col min="7" max="7" width="49.140625" customWidth="1"/>
    <col min="8" max="8" width="14" customWidth="1"/>
    <col min="9" max="9" width="25.7109375" customWidth="1"/>
    <col min="10" max="10" width="25.7109375" hidden="1" customWidth="1"/>
    <col min="11" max="11" width="12.5703125" customWidth="1"/>
    <col min="12" max="12" width="1.7109375" hidden="1" customWidth="1"/>
    <col min="13" max="13" width="139.7109375" customWidth="1"/>
    <col min="14" max="74" width="24.85546875" customWidth="1"/>
  </cols>
  <sheetData>
    <row r="1" spans="6:13" ht="11.25" hidden="1" customHeight="1"/>
    <row r="2" spans="6:13" ht="11.25" hidden="1" customHeight="1"/>
    <row r="3" spans="6:13" ht="11.25" hidden="1" customHeight="1"/>
    <row r="4" spans="6:13" ht="3" customHeight="1"/>
    <row r="5" spans="6:13" ht="16.5" customHeight="1">
      <c r="F5" s="3" t="s">
        <v>456</v>
      </c>
      <c r="G5" s="3"/>
      <c r="H5" s="3"/>
      <c r="I5" s="3"/>
    </row>
    <row r="6" spans="6:13" ht="16.5" customHeight="1"/>
    <row r="7" spans="6:13" ht="18" customHeight="1">
      <c r="F7" s="3" t="s">
        <v>204</v>
      </c>
      <c r="G7" s="3"/>
      <c r="H7" s="3"/>
      <c r="I7" s="3"/>
      <c r="J7" s="3"/>
      <c r="K7" s="3"/>
      <c r="L7" s="3"/>
      <c r="M7" s="3" t="s">
        <v>205</v>
      </c>
    </row>
    <row r="8" spans="6:13">
      <c r="F8" s="3" t="s">
        <v>23</v>
      </c>
      <c r="G8" s="3" t="s">
        <v>222</v>
      </c>
      <c r="H8" s="3" t="s">
        <v>138</v>
      </c>
      <c r="I8" s="3"/>
      <c r="J8" s="3"/>
      <c r="K8" s="3"/>
      <c r="M8" s="3"/>
    </row>
    <row r="9" spans="6:13">
      <c r="F9" s="3"/>
      <c r="G9" s="3"/>
      <c r="H9" s="3"/>
      <c r="I9" t="s">
        <v>460</v>
      </c>
      <c r="J9" t="s">
        <v>459</v>
      </c>
      <c r="K9" t="s">
        <v>338</v>
      </c>
      <c r="M9" s="3"/>
    </row>
    <row r="10" spans="6:13">
      <c r="F10" t="s">
        <v>24</v>
      </c>
      <c r="G10" t="s">
        <v>0</v>
      </c>
      <c r="H10" t="s">
        <v>1</v>
      </c>
      <c r="I10" t="s">
        <v>2</v>
      </c>
      <c r="J10" t="s">
        <v>521</v>
      </c>
    </row>
    <row r="11" spans="6:13">
      <c r="F11">
        <v>1</v>
      </c>
      <c r="G11" t="s">
        <v>461</v>
      </c>
      <c r="H11" t="s">
        <v>230</v>
      </c>
    </row>
    <row r="12" spans="6:13">
      <c r="F12">
        <v>2</v>
      </c>
      <c r="G12" t="s">
        <v>339</v>
      </c>
      <c r="H12" t="s">
        <v>230</v>
      </c>
      <c r="J12" t="s">
        <v>230</v>
      </c>
      <c r="M12" t="s">
        <v>466</v>
      </c>
    </row>
    <row r="13" spans="6:13">
      <c r="F13" t="s">
        <v>236</v>
      </c>
      <c r="G13" t="s">
        <v>462</v>
      </c>
      <c r="H13" t="s">
        <v>230</v>
      </c>
      <c r="J13" t="s">
        <v>230</v>
      </c>
      <c r="M13" t="s">
        <v>465</v>
      </c>
    </row>
    <row r="14" spans="6:13">
      <c r="F14" t="s">
        <v>1</v>
      </c>
      <c r="G14" t="s">
        <v>463</v>
      </c>
      <c r="H14" t="s">
        <v>230</v>
      </c>
      <c r="J14" t="s">
        <v>230</v>
      </c>
      <c r="M14" t="s">
        <v>464</v>
      </c>
    </row>
    <row r="15" spans="6:13">
      <c r="F15" t="s">
        <v>2</v>
      </c>
      <c r="G15" t="s">
        <v>467</v>
      </c>
      <c r="H15" t="s">
        <v>230</v>
      </c>
      <c r="J15" t="s">
        <v>230</v>
      </c>
      <c r="M15" t="s">
        <v>468</v>
      </c>
    </row>
    <row r="16" spans="6:13">
      <c r="F16" t="s">
        <v>11</v>
      </c>
      <c r="G16" t="s">
        <v>340</v>
      </c>
      <c r="H16" t="s">
        <v>230</v>
      </c>
      <c r="J16" t="s">
        <v>230</v>
      </c>
    </row>
    <row r="17" spans="2:13">
      <c r="F17" t="s">
        <v>12</v>
      </c>
      <c r="G17" t="s">
        <v>469</v>
      </c>
      <c r="H17" t="s">
        <v>230</v>
      </c>
      <c r="M17" t="s">
        <v>470</v>
      </c>
    </row>
    <row r="18" spans="2:13">
      <c r="F18" t="s">
        <v>27</v>
      </c>
      <c r="G18" t="s">
        <v>471</v>
      </c>
      <c r="H18" t="s">
        <v>230</v>
      </c>
      <c r="M18" t="s">
        <v>472</v>
      </c>
    </row>
    <row r="19" spans="2:13">
      <c r="F19" t="s">
        <v>28</v>
      </c>
      <c r="G19" t="s">
        <v>473</v>
      </c>
      <c r="H19" t="s">
        <v>392</v>
      </c>
      <c r="I19">
        <f>SUM(J19:K19)</f>
        <v>0</v>
      </c>
      <c r="J19">
        <f>SUMIF(List06_flag_year,"y",J20:J26)</f>
        <v>0</v>
      </c>
      <c r="M19" t="s">
        <v>474</v>
      </c>
    </row>
    <row r="20" spans="2:13" hidden="1">
      <c r="B20" s="3" t="s">
        <v>341</v>
      </c>
      <c r="F20" t="str">
        <f>B20</f>
        <v>8.0</v>
      </c>
      <c r="H20" t="s">
        <v>392</v>
      </c>
      <c r="I20">
        <f>SUM(I21:I22)</f>
        <v>0</v>
      </c>
      <c r="J20">
        <f>SUM(J21:J22)</f>
        <v>0</v>
      </c>
      <c r="K20" t="s">
        <v>57</v>
      </c>
      <c r="M20" t="s">
        <v>475</v>
      </c>
    </row>
    <row r="21" spans="2:13" hidden="1">
      <c r="B21" s="3"/>
      <c r="C21">
        <v>1</v>
      </c>
      <c r="F21" t="str">
        <f>B20&amp;"."&amp;C21</f>
        <v>8.0.1</v>
      </c>
      <c r="H21" t="s">
        <v>392</v>
      </c>
      <c r="K21" t="s">
        <v>342</v>
      </c>
      <c r="M21" t="s">
        <v>476</v>
      </c>
    </row>
    <row r="22" spans="2:13" hidden="1">
      <c r="B22" s="3"/>
      <c r="G22" t="s">
        <v>343</v>
      </c>
    </row>
    <row r="23" spans="2:13">
      <c r="B23" s="3" t="s">
        <v>344</v>
      </c>
      <c r="F23" t="str">
        <f>B23</f>
        <v>8.1</v>
      </c>
      <c r="H23" t="s">
        <v>392</v>
      </c>
      <c r="I23">
        <f>SUM(I24:I25)</f>
        <v>0</v>
      </c>
      <c r="J23">
        <f>SUM(J24:J25)</f>
        <v>0</v>
      </c>
      <c r="K23" t="s">
        <v>57</v>
      </c>
      <c r="M23" t="s">
        <v>475</v>
      </c>
    </row>
    <row r="24" spans="2:13">
      <c r="B24" s="3"/>
      <c r="C24">
        <v>1</v>
      </c>
      <c r="F24" t="str">
        <f>B23&amp;"."&amp;C24</f>
        <v>8.1.1</v>
      </c>
      <c r="H24" t="s">
        <v>392</v>
      </c>
      <c r="K24" t="s">
        <v>342</v>
      </c>
      <c r="M24" t="s">
        <v>476</v>
      </c>
    </row>
    <row r="25" spans="2:13">
      <c r="B25" s="3"/>
      <c r="G25" t="s">
        <v>343</v>
      </c>
    </row>
    <row r="26" spans="2:13">
      <c r="G26" t="s">
        <v>345</v>
      </c>
    </row>
    <row r="27" spans="2:13">
      <c r="F27" t="s">
        <v>328</v>
      </c>
      <c r="G27" t="s">
        <v>346</v>
      </c>
      <c r="H27" t="s">
        <v>230</v>
      </c>
      <c r="I27" t="s">
        <v>230</v>
      </c>
      <c r="J27" t="s">
        <v>230</v>
      </c>
    </row>
    <row r="28" spans="2:13">
      <c r="F28" t="s">
        <v>347</v>
      </c>
      <c r="G28" t="s">
        <v>348</v>
      </c>
      <c r="H28" t="s">
        <v>230</v>
      </c>
      <c r="I28" t="s">
        <v>230</v>
      </c>
      <c r="J28" t="s">
        <v>230</v>
      </c>
    </row>
    <row r="29" spans="2:13">
      <c r="F29" t="s">
        <v>350</v>
      </c>
      <c r="G29" t="s">
        <v>351</v>
      </c>
      <c r="H29" t="s">
        <v>349</v>
      </c>
    </row>
    <row r="30" spans="2:13">
      <c r="F30" t="s">
        <v>352</v>
      </c>
      <c r="G30" t="s">
        <v>353</v>
      </c>
      <c r="H30" t="s">
        <v>349</v>
      </c>
    </row>
    <row r="31" spans="2:13">
      <c r="F31" t="s">
        <v>354</v>
      </c>
      <c r="G31" t="s">
        <v>355</v>
      </c>
      <c r="H31" t="s">
        <v>230</v>
      </c>
      <c r="I31" t="s">
        <v>230</v>
      </c>
      <c r="J31" t="s">
        <v>230</v>
      </c>
    </row>
    <row r="32" spans="2:13">
      <c r="F32" t="s">
        <v>356</v>
      </c>
      <c r="G32" t="s">
        <v>351</v>
      </c>
      <c r="H32" t="s">
        <v>490</v>
      </c>
      <c r="M32" t="s">
        <v>497</v>
      </c>
    </row>
    <row r="33" spans="6:13">
      <c r="F33" t="s">
        <v>357</v>
      </c>
      <c r="G33" t="s">
        <v>353</v>
      </c>
      <c r="H33" t="s">
        <v>490</v>
      </c>
      <c r="M33" t="s">
        <v>498</v>
      </c>
    </row>
    <row r="34" spans="6:13">
      <c r="F34" t="s">
        <v>358</v>
      </c>
      <c r="G34" t="s">
        <v>359</v>
      </c>
      <c r="H34" t="s">
        <v>230</v>
      </c>
      <c r="I34" t="s">
        <v>230</v>
      </c>
      <c r="J34" t="s">
        <v>230</v>
      </c>
    </row>
    <row r="35" spans="6:13">
      <c r="F35" t="s">
        <v>360</v>
      </c>
      <c r="G35" t="s">
        <v>351</v>
      </c>
      <c r="H35" t="s">
        <v>491</v>
      </c>
      <c r="M35" t="s">
        <v>499</v>
      </c>
    </row>
    <row r="36" spans="6:13">
      <c r="F36" t="s">
        <v>361</v>
      </c>
      <c r="G36" t="s">
        <v>353</v>
      </c>
      <c r="H36" t="s">
        <v>491</v>
      </c>
      <c r="M36" t="s">
        <v>500</v>
      </c>
    </row>
    <row r="37" spans="6:13">
      <c r="F37" t="s">
        <v>362</v>
      </c>
      <c r="G37" t="s">
        <v>492</v>
      </c>
      <c r="H37" t="s">
        <v>230</v>
      </c>
      <c r="I37" t="s">
        <v>230</v>
      </c>
      <c r="J37" t="s">
        <v>230</v>
      </c>
    </row>
    <row r="38" spans="6:13">
      <c r="F38" t="s">
        <v>364</v>
      </c>
      <c r="G38" t="s">
        <v>351</v>
      </c>
      <c r="H38" t="s">
        <v>363</v>
      </c>
      <c r="M38" t="s">
        <v>501</v>
      </c>
    </row>
    <row r="39" spans="6:13">
      <c r="F39" t="s">
        <v>365</v>
      </c>
      <c r="G39" t="s">
        <v>353</v>
      </c>
      <c r="H39" t="s">
        <v>363</v>
      </c>
      <c r="M39" t="s">
        <v>502</v>
      </c>
    </row>
    <row r="40" spans="6:13">
      <c r="F40" t="s">
        <v>366</v>
      </c>
      <c r="G40" t="s">
        <v>382</v>
      </c>
      <c r="H40" t="s">
        <v>230</v>
      </c>
      <c r="I40" t="s">
        <v>230</v>
      </c>
      <c r="J40" t="s">
        <v>230</v>
      </c>
    </row>
    <row r="41" spans="6:13">
      <c r="F41" t="s">
        <v>367</v>
      </c>
      <c r="G41" t="s">
        <v>351</v>
      </c>
      <c r="H41" t="s">
        <v>363</v>
      </c>
    </row>
    <row r="42" spans="6:13">
      <c r="F42" t="s">
        <v>368</v>
      </c>
      <c r="G42" t="s">
        <v>353</v>
      </c>
      <c r="H42" t="s">
        <v>363</v>
      </c>
    </row>
    <row r="43" spans="6:13">
      <c r="F43" t="s">
        <v>369</v>
      </c>
      <c r="G43" t="s">
        <v>493</v>
      </c>
      <c r="H43" t="s">
        <v>230</v>
      </c>
      <c r="I43" t="s">
        <v>230</v>
      </c>
      <c r="J43" t="s">
        <v>230</v>
      </c>
    </row>
    <row r="44" spans="6:13">
      <c r="F44" t="s">
        <v>370</v>
      </c>
      <c r="G44" t="s">
        <v>351</v>
      </c>
      <c r="H44" t="s">
        <v>517</v>
      </c>
      <c r="M44" t="s">
        <v>562</v>
      </c>
    </row>
    <row r="45" spans="6:13">
      <c r="F45" t="s">
        <v>371</v>
      </c>
      <c r="G45" t="s">
        <v>353</v>
      </c>
      <c r="H45" t="s">
        <v>517</v>
      </c>
      <c r="M45" t="s">
        <v>563</v>
      </c>
    </row>
    <row r="46" spans="6:13">
      <c r="F46" t="s">
        <v>372</v>
      </c>
      <c r="G46" t="s">
        <v>494</v>
      </c>
      <c r="H46" t="s">
        <v>230</v>
      </c>
      <c r="I46" t="s">
        <v>230</v>
      </c>
      <c r="J46" t="s">
        <v>230</v>
      </c>
    </row>
    <row r="47" spans="6:13">
      <c r="F47" t="s">
        <v>373</v>
      </c>
      <c r="G47" t="s">
        <v>351</v>
      </c>
      <c r="H47" t="s">
        <v>518</v>
      </c>
      <c r="M47" t="s">
        <v>503</v>
      </c>
    </row>
    <row r="48" spans="6:13">
      <c r="F48" t="s">
        <v>374</v>
      </c>
      <c r="G48" t="s">
        <v>353</v>
      </c>
      <c r="H48" t="s">
        <v>518</v>
      </c>
      <c r="M48" t="s">
        <v>504</v>
      </c>
    </row>
    <row r="49" spans="2:13">
      <c r="F49" t="s">
        <v>375</v>
      </c>
      <c r="G49" t="s">
        <v>608</v>
      </c>
      <c r="H49" t="s">
        <v>230</v>
      </c>
      <c r="I49" t="s">
        <v>230</v>
      </c>
      <c r="J49" t="s">
        <v>230</v>
      </c>
    </row>
    <row r="50" spans="2:13">
      <c r="F50" t="s">
        <v>376</v>
      </c>
      <c r="G50" t="s">
        <v>351</v>
      </c>
      <c r="H50" t="s">
        <v>554</v>
      </c>
      <c r="M50" t="s">
        <v>555</v>
      </c>
    </row>
    <row r="51" spans="2:13">
      <c r="F51" t="s">
        <v>377</v>
      </c>
      <c r="G51" t="s">
        <v>353</v>
      </c>
      <c r="H51" t="s">
        <v>554</v>
      </c>
      <c r="M51" t="s">
        <v>556</v>
      </c>
    </row>
    <row r="52" spans="2:13">
      <c r="F52" t="s">
        <v>378</v>
      </c>
      <c r="G52" t="s">
        <v>495</v>
      </c>
      <c r="H52" t="s">
        <v>230</v>
      </c>
      <c r="I52" t="s">
        <v>230</v>
      </c>
      <c r="J52" t="s">
        <v>230</v>
      </c>
    </row>
    <row r="53" spans="2:13">
      <c r="F53" t="s">
        <v>379</v>
      </c>
      <c r="G53" t="s">
        <v>351</v>
      </c>
      <c r="H53" t="s">
        <v>519</v>
      </c>
      <c r="M53" t="s">
        <v>505</v>
      </c>
    </row>
    <row r="54" spans="2:13">
      <c r="F54" t="s">
        <v>380</v>
      </c>
      <c r="G54" t="s">
        <v>353</v>
      </c>
      <c r="H54" t="s">
        <v>519</v>
      </c>
      <c r="M54" t="s">
        <v>506</v>
      </c>
    </row>
    <row r="55" spans="2:13">
      <c r="F55" t="s">
        <v>381</v>
      </c>
      <c r="G55" t="s">
        <v>496</v>
      </c>
      <c r="H55" t="s">
        <v>230</v>
      </c>
      <c r="I55" t="s">
        <v>230</v>
      </c>
      <c r="J55" t="s">
        <v>230</v>
      </c>
      <c r="M55" t="s">
        <v>507</v>
      </c>
    </row>
    <row r="56" spans="2:13">
      <c r="F56" t="s">
        <v>383</v>
      </c>
      <c r="G56" t="s">
        <v>351</v>
      </c>
      <c r="H56" t="s">
        <v>520</v>
      </c>
      <c r="M56" t="s">
        <v>508</v>
      </c>
    </row>
    <row r="57" spans="2:13">
      <c r="F57" t="s">
        <v>384</v>
      </c>
      <c r="G57" t="s">
        <v>353</v>
      </c>
      <c r="H57" t="s">
        <v>520</v>
      </c>
      <c r="M57" t="s">
        <v>609</v>
      </c>
    </row>
    <row r="58" spans="2:13" hidden="1">
      <c r="B58" s="3" t="s">
        <v>381</v>
      </c>
      <c r="F58" t="str">
        <f>B58</f>
        <v>9.10</v>
      </c>
      <c r="I58" t="s">
        <v>230</v>
      </c>
      <c r="J58" t="s">
        <v>230</v>
      </c>
    </row>
    <row r="59" spans="2:13" hidden="1">
      <c r="B59" s="3"/>
      <c r="F59" t="str">
        <f>B58&amp;".1"</f>
        <v>9.10.1</v>
      </c>
      <c r="G59" t="s">
        <v>351</v>
      </c>
      <c r="H59" t="str">
        <f>IF(H58="","x",H58)</f>
        <v>x</v>
      </c>
    </row>
    <row r="60" spans="2:13" hidden="1">
      <c r="B60" s="3"/>
      <c r="F60" t="str">
        <f>B58&amp;".2"</f>
        <v>9.10.2</v>
      </c>
      <c r="G60" t="s">
        <v>353</v>
      </c>
      <c r="H60" t="str">
        <f>IF(H58="","x",H58)</f>
        <v>x</v>
      </c>
    </row>
    <row r="61" spans="2:13">
      <c r="G61" t="s">
        <v>385</v>
      </c>
    </row>
    <row r="62" spans="2:13">
      <c r="B62" t="s">
        <v>386</v>
      </c>
      <c r="F62" t="s">
        <v>329</v>
      </c>
      <c r="G62" t="s">
        <v>509</v>
      </c>
      <c r="H62" t="s">
        <v>230</v>
      </c>
      <c r="I62" t="s">
        <v>230</v>
      </c>
      <c r="J62" t="s">
        <v>230</v>
      </c>
    </row>
    <row r="63" spans="2:13">
      <c r="B63" s="3" t="s">
        <v>387</v>
      </c>
      <c r="F63" t="str">
        <f>B63</f>
        <v>10.0</v>
      </c>
      <c r="G63" t="s">
        <v>510</v>
      </c>
      <c r="H63" t="s">
        <v>392</v>
      </c>
      <c r="I63">
        <f>SUM(I64:I67)</f>
        <v>0</v>
      </c>
      <c r="J63">
        <f>SUM(J64:J67)</f>
        <v>0</v>
      </c>
      <c r="M63" t="s">
        <v>511</v>
      </c>
    </row>
    <row r="64" spans="2:13">
      <c r="B64" s="3"/>
      <c r="F64" t="str">
        <f>B63&amp;".1"</f>
        <v>10.0.1</v>
      </c>
      <c r="G64" t="s">
        <v>53</v>
      </c>
      <c r="H64" t="s">
        <v>392</v>
      </c>
      <c r="I64">
        <f t="shared" ref="I64:J67" si="0">SUMIF($G$68:$G$78,$G64,I$68:I$78)</f>
        <v>0</v>
      </c>
      <c r="J64">
        <f t="shared" si="0"/>
        <v>0</v>
      </c>
      <c r="M64" t="s">
        <v>513</v>
      </c>
    </row>
    <row r="65" spans="2:13">
      <c r="B65" s="3"/>
      <c r="F65" t="str">
        <f>B63&amp;".2"</f>
        <v>10.0.2</v>
      </c>
      <c r="G65" t="s">
        <v>54</v>
      </c>
      <c r="H65" t="s">
        <v>392</v>
      </c>
      <c r="I65">
        <f t="shared" si="0"/>
        <v>0</v>
      </c>
      <c r="J65">
        <f t="shared" si="0"/>
        <v>0</v>
      </c>
      <c r="M65" t="s">
        <v>514</v>
      </c>
    </row>
    <row r="66" spans="2:13">
      <c r="B66" s="3"/>
      <c r="F66" t="str">
        <f>B63&amp;".3"</f>
        <v>10.0.3</v>
      </c>
      <c r="G66" t="s">
        <v>55</v>
      </c>
      <c r="H66" t="s">
        <v>392</v>
      </c>
      <c r="I66">
        <f t="shared" si="0"/>
        <v>0</v>
      </c>
      <c r="J66">
        <f t="shared" si="0"/>
        <v>0</v>
      </c>
      <c r="M66" t="s">
        <v>515</v>
      </c>
    </row>
    <row r="67" spans="2:13">
      <c r="B67" s="3"/>
      <c r="F67" t="str">
        <f>B63&amp;".4"</f>
        <v>10.0.4</v>
      </c>
      <c r="G67" t="s">
        <v>56</v>
      </c>
      <c r="H67" t="s">
        <v>392</v>
      </c>
      <c r="I67">
        <f t="shared" si="0"/>
        <v>0</v>
      </c>
      <c r="J67">
        <f t="shared" si="0"/>
        <v>0</v>
      </c>
      <c r="M67" t="s">
        <v>516</v>
      </c>
    </row>
    <row r="68" spans="2:13" hidden="1">
      <c r="B68" s="3" t="s">
        <v>387</v>
      </c>
      <c r="F68" t="str">
        <f>B68</f>
        <v>10.0</v>
      </c>
      <c r="H68" t="s">
        <v>392</v>
      </c>
      <c r="I68">
        <f>SUM(I69:I72)</f>
        <v>0</v>
      </c>
      <c r="J68">
        <f>SUM(J69:J72)</f>
        <v>0</v>
      </c>
      <c r="K68">
        <f>G68</f>
        <v>0</v>
      </c>
      <c r="M68" t="s">
        <v>512</v>
      </c>
    </row>
    <row r="69" spans="2:13" hidden="1">
      <c r="B69" s="3"/>
      <c r="F69" t="str">
        <f>B68&amp;".1"</f>
        <v>10.0.1</v>
      </c>
      <c r="G69" t="s">
        <v>53</v>
      </c>
      <c r="H69" t="s">
        <v>392</v>
      </c>
    </row>
    <row r="70" spans="2:13" hidden="1">
      <c r="B70" s="3"/>
      <c r="F70" t="str">
        <f>B68&amp;".2"</f>
        <v>10.0.2</v>
      </c>
      <c r="G70" t="s">
        <v>54</v>
      </c>
      <c r="H70" t="s">
        <v>392</v>
      </c>
    </row>
    <row r="71" spans="2:13" hidden="1">
      <c r="B71" s="3"/>
      <c r="F71" t="str">
        <f>B68&amp;".3"</f>
        <v>10.0.3</v>
      </c>
      <c r="G71" t="s">
        <v>55</v>
      </c>
      <c r="H71" t="s">
        <v>392</v>
      </c>
    </row>
    <row r="72" spans="2:13" hidden="1">
      <c r="B72" s="3"/>
      <c r="F72" t="str">
        <f>B68&amp;".4"</f>
        <v>10.0.4</v>
      </c>
      <c r="G72" t="s">
        <v>56</v>
      </c>
      <c r="H72" t="s">
        <v>392</v>
      </c>
    </row>
    <row r="73" spans="2:13">
      <c r="B73" s="3" t="s">
        <v>388</v>
      </c>
      <c r="F73" t="str">
        <f>B73</f>
        <v>10.1</v>
      </c>
      <c r="H73" t="s">
        <v>392</v>
      </c>
      <c r="I73">
        <f>SUM(I74:I77)</f>
        <v>0</v>
      </c>
      <c r="J73">
        <f>SUM(J74:J77)</f>
        <v>0</v>
      </c>
      <c r="K73">
        <f>G73</f>
        <v>0</v>
      </c>
      <c r="M73" t="s">
        <v>512</v>
      </c>
    </row>
    <row r="74" spans="2:13">
      <c r="B74" s="3"/>
      <c r="F74" t="str">
        <f>B73&amp;".1"</f>
        <v>10.1.1</v>
      </c>
      <c r="G74" t="s">
        <v>53</v>
      </c>
      <c r="H74" t="s">
        <v>392</v>
      </c>
    </row>
    <row r="75" spans="2:13">
      <c r="B75" s="3"/>
      <c r="F75" t="str">
        <f>B73&amp;".2"</f>
        <v>10.1.2</v>
      </c>
      <c r="G75" t="s">
        <v>54</v>
      </c>
      <c r="H75" t="s">
        <v>392</v>
      </c>
    </row>
    <row r="76" spans="2:13">
      <c r="B76" s="3"/>
      <c r="F76" t="str">
        <f>B73&amp;".3"</f>
        <v>10.1.3</v>
      </c>
      <c r="G76" t="s">
        <v>55</v>
      </c>
      <c r="H76" t="s">
        <v>392</v>
      </c>
    </row>
    <row r="77" spans="2:13">
      <c r="B77" s="3"/>
      <c r="F77" t="str">
        <f>B73&amp;".4"</f>
        <v>10.1.4</v>
      </c>
      <c r="G77" t="s">
        <v>56</v>
      </c>
      <c r="H77" t="s">
        <v>392</v>
      </c>
    </row>
    <row r="78" spans="2:13">
      <c r="G78" t="s">
        <v>343</v>
      </c>
    </row>
    <row r="79" spans="2:13" ht="3" customHeight="1"/>
    <row r="80" spans="2:13">
      <c r="F80">
        <v>1</v>
      </c>
      <c r="G80" s="3" t="s">
        <v>457</v>
      </c>
      <c r="H80" s="3"/>
      <c r="I80" s="3"/>
      <c r="J80" s="3"/>
      <c r="K80" s="3"/>
      <c r="L80" s="3"/>
      <c r="M80" s="3"/>
    </row>
    <row r="81" spans="6:13">
      <c r="F81">
        <v>2</v>
      </c>
      <c r="G81" s="3" t="s">
        <v>458</v>
      </c>
      <c r="H81" s="3"/>
      <c r="I81" s="3"/>
      <c r="J81" s="3"/>
      <c r="K81" s="3"/>
      <c r="L81" s="3"/>
      <c r="M81" s="3"/>
    </row>
  </sheetData>
  <sheetProtection sheet="1" objects="1" scenarios="1" formatColumns="0" formatRows="0"/>
  <mergeCells count="15">
    <mergeCell ref="B68:B72"/>
    <mergeCell ref="B73:B77"/>
    <mergeCell ref="F8:F9"/>
    <mergeCell ref="G8:G9"/>
    <mergeCell ref="H8:H9"/>
    <mergeCell ref="B20:B22"/>
    <mergeCell ref="B58:B60"/>
    <mergeCell ref="B63:B67"/>
    <mergeCell ref="B23:B25"/>
    <mergeCell ref="F5:I5"/>
    <mergeCell ref="G81:M81"/>
    <mergeCell ref="G80:M80"/>
    <mergeCell ref="I8:K8"/>
    <mergeCell ref="M7:M9"/>
    <mergeCell ref="F7:L7"/>
  </mergeCells>
  <dataValidations xWindow="395" yWindow="694" count="9">
    <dataValidation type="list" operator="lessThanOrEqual" allowBlank="1" showInputMessage="1" showErrorMessage="1" errorTitle="Ошибка" error="Выберите значение из списка!" sqref="G21">
      <formula1>source_of_funding</formula1>
    </dataValidation>
    <dataValidation type="textLength" operator="lessThanOrEqual" allowBlank="1" showInputMessage="1" showErrorMessage="1" errorTitle="Ошибка" error="Допускается ввод не более 900 символов!" sqref="G58:H58 I15:I16 I11: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I13 I17:J18"/>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
      <formula1>"a"</formula1>
    </dataValidation>
    <dataValidation type="whole" allowBlank="1" showInputMessage="1" showErrorMessage="1" errorTitle="Ошибка" error="Введите год с 2000 по 2030!" prompt="Укажите год реализации инвестиционной программы/мероприятия" sqref="G23 G20">
      <formula1>2000</formula1>
      <formula2>2030</formula2>
    </dataValidation>
    <dataValidation type="list" operator="lessThanOrEqual" allowBlank="1" showInputMessage="1" showErrorMessage="1" errorTitle="Ошибка" error="Выберите значение из списка!" prompt="Укажите источник финансирования" sqref="G73">
      <formula1>source_of_funding</formula1>
    </dataValidation>
    <dataValidation type="decimal" allowBlank="1" showErrorMessage="1" errorTitle="Ошибка" error="Допускается ввод только неотрицательных чисел!" sqref="I69:J72 I47:J48 I44:J45 I53:J54 I21:J21 I50:J51 I56:J57 I24:J24 I29:J30 I35:J36 I32:J33 I74:J77 I59:J60">
      <formula1>0</formula1>
      <formula2>9.99999999999999E+23</formula2>
    </dataValidation>
    <dataValidation type="decimal" allowBlank="1" showInputMessage="1" showErrorMessage="1" error="Введите значение от 0 до 100%" sqref="I38:J39 I41:J42">
      <formula1>0</formula1>
      <formula2>100</formula2>
    </dataValidation>
    <dataValidation type="list" operator="lessThanOrEqual" allowBlank="1" showInputMessage="1" showErrorMessage="1" errorTitle="Ошибка" error="Выберите значение из списка!" prompt="Укажите источник финансирования" sqref="G24 G68">
      <formula1>source_of_funding</formula1>
    </dataValidation>
  </dataValidations>
  <pageMargins left="0.7" right="0.7" top="0.75" bottom="0.75" header="0.3" footer="0.3"/>
  <pageSetup paperSize="9" orientation="portrait" r:id="rId1"/>
  <drawing r:id="rId2"/>
  <legacyDrawing r:id="rId3"/>
</worksheet>
</file>

<file path=xl/worksheets/sheet14.xml><?xml version="1.0" encoding="utf-8"?>
<worksheet xmlns="http://schemas.openxmlformats.org/spreadsheetml/2006/main" xmlns:r="http://schemas.openxmlformats.org/officeDocument/2006/relationships">
  <sheetPr codeName="List03">
    <pageSetUpPr fitToPage="1"/>
  </sheetPr>
  <dimension ref="A1:M15"/>
  <sheetViews>
    <sheetView showGridLines="0" topLeftCell="C4" zoomScaleNormal="100" workbookViewId="0"/>
  </sheetViews>
  <sheetFormatPr defaultRowHeight="15"/>
  <cols>
    <col min="1" max="2" width="9.140625" hidden="1" customWidth="1"/>
    <col min="3" max="3" width="3.7109375" customWidth="1"/>
    <col min="4" max="4" width="7" bestFit="1" customWidth="1"/>
    <col min="5" max="5" width="11.28515625" customWidth="1"/>
    <col min="6" max="6" width="41" customWidth="1"/>
    <col min="7" max="7" width="18" customWidth="1"/>
    <col min="8" max="8" width="13.140625" customWidth="1"/>
    <col min="9" max="9" width="11.42578125" customWidth="1"/>
    <col min="10" max="10" width="42.140625" customWidth="1"/>
    <col min="11" max="11" width="115.7109375" customWidth="1"/>
    <col min="12" max="12" width="3.7109375" customWidth="1"/>
  </cols>
  <sheetData>
    <row r="1" spans="1:13" hidden="1"/>
    <row r="2" spans="1:13" hidden="1"/>
    <row r="3" spans="1:13" hidden="1"/>
    <row r="4" spans="1:13" ht="3" customHeight="1"/>
    <row r="5" spans="1:13">
      <c r="D5" s="3" t="s">
        <v>203</v>
      </c>
      <c r="E5" s="3"/>
      <c r="F5" s="3"/>
      <c r="G5" s="3"/>
      <c r="H5" s="3"/>
      <c r="I5" s="3"/>
      <c r="J5" s="3"/>
    </row>
    <row r="6" spans="1:13" ht="3" hidden="1" customHeight="1"/>
    <row r="7" spans="1:13" ht="3" customHeight="1"/>
    <row r="8" spans="1:13">
      <c r="D8" s="3" t="s">
        <v>204</v>
      </c>
      <c r="E8" s="3"/>
      <c r="F8" s="3"/>
      <c r="G8" s="3"/>
      <c r="H8" s="3"/>
      <c r="I8" s="3"/>
      <c r="J8" s="3"/>
      <c r="K8" s="3" t="s">
        <v>205</v>
      </c>
    </row>
    <row r="9" spans="1:13">
      <c r="D9" s="3" t="s">
        <v>23</v>
      </c>
      <c r="E9" s="3" t="s">
        <v>206</v>
      </c>
      <c r="F9" s="3"/>
      <c r="G9" s="3" t="s">
        <v>207</v>
      </c>
      <c r="H9" s="3"/>
      <c r="I9" s="3"/>
      <c r="J9" s="3"/>
      <c r="K9" s="3"/>
    </row>
    <row r="10" spans="1:13">
      <c r="D10" s="3"/>
      <c r="E10" t="s">
        <v>208</v>
      </c>
      <c r="F10" t="s">
        <v>129</v>
      </c>
      <c r="G10" t="s">
        <v>129</v>
      </c>
      <c r="H10" t="s">
        <v>208</v>
      </c>
      <c r="I10" t="s">
        <v>209</v>
      </c>
      <c r="J10" t="s">
        <v>210</v>
      </c>
      <c r="K10" s="3"/>
    </row>
    <row r="11" spans="1:13" ht="12" customHeight="1">
      <c r="D11" t="s">
        <v>24</v>
      </c>
      <c r="E11" t="s">
        <v>0</v>
      </c>
      <c r="F11" t="s">
        <v>1</v>
      </c>
      <c r="G11" t="s">
        <v>2</v>
      </c>
      <c r="H11" t="s">
        <v>11</v>
      </c>
      <c r="I11" t="s">
        <v>12</v>
      </c>
      <c r="J11" t="s">
        <v>27</v>
      </c>
    </row>
    <row r="12" spans="1:13" ht="58.5" customHeight="1">
      <c r="A12" t="s">
        <v>1</v>
      </c>
      <c r="B12" t="s">
        <v>125</v>
      </c>
      <c r="D12" t="s">
        <v>24</v>
      </c>
      <c r="K12" s="3" t="s">
        <v>211</v>
      </c>
      <c r="M12" t="str">
        <f>IF(ISERROR(INDEX(kind_of_nameforms,MATCH(E12,kind_of_forms,0),1)),"",INDEX(kind_of_nameforms,MATCH(E12,kind_of_forms,0),1))</f>
        <v/>
      </c>
    </row>
    <row r="13" spans="1:13" ht="15" customHeight="1">
      <c r="E13" t="s">
        <v>148</v>
      </c>
      <c r="K13" s="3"/>
    </row>
    <row r="14" spans="1:13" ht="3" customHeight="1"/>
    <row r="15" spans="1:13" ht="27.75" customHeight="1">
      <c r="E15" s="3" t="s">
        <v>212</v>
      </c>
      <c r="F15" s="3"/>
      <c r="G15" s="3"/>
      <c r="H15" s="3"/>
      <c r="I15" s="3"/>
      <c r="J15" s="3"/>
    </row>
  </sheetData>
  <sheetProtection password="FA9C"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dataValidation type="textLength" operator="lessThanOrEqual" allowBlank="1" showInputMessage="1" showErrorMessage="1" errorTitle="Ошибка" error="Допускается ввод не более 900 символов!" sqref="F12:H12">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5.xml><?xml version="1.0" encoding="utf-8"?>
<worksheet xmlns="http://schemas.openxmlformats.org/spreadsheetml/2006/main" xmlns:r="http://schemas.openxmlformats.org/officeDocument/2006/relationships">
  <sheetPr codeName="List04">
    <pageSetUpPr fitToPage="1"/>
  </sheetPr>
  <dimension ref="A1:E15"/>
  <sheetViews>
    <sheetView showGridLines="0" topLeftCell="C6" zoomScaleNormal="100" workbookViewId="0"/>
  </sheetViews>
  <sheetFormatPr defaultRowHeight="15"/>
  <cols>
    <col min="1" max="2" width="9.140625" hidden="1" customWidth="1"/>
    <col min="3" max="3" width="3.7109375" customWidth="1"/>
    <col min="4" max="4" width="6.28515625" customWidth="1"/>
    <col min="5" max="5" width="73.7109375" customWidth="1"/>
  </cols>
  <sheetData>
    <row r="1" spans="4:5" hidden="1"/>
    <row r="2" spans="4:5" hidden="1"/>
    <row r="3" spans="4:5" hidden="1"/>
    <row r="4" spans="4:5" hidden="1"/>
    <row r="5" spans="4:5" hidden="1"/>
    <row r="6" spans="4:5" ht="10.5" customHeight="1"/>
    <row r="7" spans="4:5" ht="20.100000000000001" customHeight="1">
      <c r="D7" s="3" t="s">
        <v>139</v>
      </c>
      <c r="E7" s="3"/>
    </row>
    <row r="8" spans="4:5" ht="15" customHeight="1">
      <c r="D8" s="3" t="str">
        <f>IF(org=0,"Не определено",org)</f>
        <v>ООО "НПО "ГКМП""</v>
      </c>
      <c r="E8" s="3"/>
    </row>
    <row r="9" spans="4:5" ht="6.95" customHeight="1"/>
    <row r="10" spans="4:5" ht="22.5" customHeight="1">
      <c r="D10" t="s">
        <v>23</v>
      </c>
      <c r="E10" t="s">
        <v>103</v>
      </c>
    </row>
    <row r="11" spans="4:5" ht="11.25" customHeight="1">
      <c r="D11" t="s">
        <v>24</v>
      </c>
      <c r="E11" t="s">
        <v>0</v>
      </c>
    </row>
    <row r="12" spans="4:5" ht="15" hidden="1" customHeight="1">
      <c r="D12">
        <v>0</v>
      </c>
    </row>
    <row r="13" spans="4:5" ht="14.1" customHeight="1">
      <c r="D13">
        <v>1</v>
      </c>
    </row>
    <row r="14" spans="4:5" ht="15" customHeight="1">
      <c r="E14" t="s">
        <v>148</v>
      </c>
    </row>
    <row r="15" spans="4:5" ht="11.25" customHeight="1"/>
  </sheetData>
  <sheetProtection password="FA9C"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hyperlink ref="I11" location="'Ссылки на публикации'!$I$11" tooltip="Кликните по гиперссылке, чтобы перейти на сайт организации или отредактировать её" display="екркерекрер"/>
    <hyperlink ref="H13" location="'Ссылки на публикации'!$H$13" tooltip="Кликните по гиперссылке, чтобы перейти на сайт организации или отредактировать её" display="керкеркерр"/>
    <hyperlink ref="I13" location="'Ссылки на публикации'!$I$13" tooltip="Кликните по гиперссылке, чтобы перейти на сайт организации или отредактировать её" display="керкеркркеркер"/>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xl/worksheets/sheet16.xml><?xml version="1.0" encoding="utf-8"?>
<worksheet xmlns="http://schemas.openxmlformats.org/spreadsheetml/2006/main" xmlns:r="http://schemas.openxmlformats.org/officeDocument/2006/relationships">
  <sheetPr codeName="modProv">
    <tabColor rgb="FFFFCC99"/>
  </sheetPr>
  <dimension ref="A1"/>
  <sheetViews>
    <sheetView showGridLines="0" workbookViewId="0"/>
  </sheetViews>
  <sheetFormatPr defaultRowHeight="15"/>
  <sheetData/>
  <pageMargins left="0.7" right="0.7" top="0.75" bottom="0.75" header="0.3" footer="0.3"/>
</worksheet>
</file>

<file path=xl/worksheets/sheet17.xml><?xml version="1.0" encoding="utf-8"?>
<worksheet xmlns="http://schemas.openxmlformats.org/spreadsheetml/2006/main" xmlns:r="http://schemas.openxmlformats.org/officeDocument/2006/relationships">
  <sheetPr codeName="modReestr">
    <tabColor indexed="47"/>
  </sheetPr>
  <dimension ref="A1"/>
  <sheetViews>
    <sheetView showGridLines="0" zoomScaleNormal="100" workbookViewId="0"/>
  </sheetViews>
  <sheetFormatPr defaultRowHeight="15"/>
  <sheetData/>
  <pageMargins left="0.7" right="0.7" top="0.75" bottom="0.75" header="0.3" footer="0.3"/>
</worksheet>
</file>

<file path=xl/worksheets/sheet18.xml><?xml version="1.0" encoding="utf-8"?>
<worksheet xmlns="http://schemas.openxmlformats.org/spreadsheetml/2006/main" xmlns:r="http://schemas.openxmlformats.org/officeDocument/2006/relationships">
  <sheetPr codeName="AllSheetsInThisWorkbook">
    <tabColor indexed="47"/>
  </sheetPr>
  <dimension ref="A1:B43"/>
  <sheetViews>
    <sheetView showGridLines="0" zoomScaleNormal="100" workbookViewId="0"/>
  </sheetViews>
  <sheetFormatPr defaultRowHeight="15"/>
  <cols>
    <col min="1" max="1" width="36.28515625" customWidth="1"/>
    <col min="2" max="2" width="21.140625" customWidth="1"/>
  </cols>
  <sheetData>
    <row r="1" spans="1:2">
      <c r="A1" t="s">
        <v>7</v>
      </c>
      <c r="B1" t="s">
        <v>8</v>
      </c>
    </row>
    <row r="2" spans="1:2">
      <c r="A2" t="s">
        <v>9</v>
      </c>
      <c r="B2" t="s">
        <v>74</v>
      </c>
    </row>
    <row r="3" spans="1:2">
      <c r="A3" t="s">
        <v>62</v>
      </c>
      <c r="B3" t="s">
        <v>69</v>
      </c>
    </row>
    <row r="4" spans="1:2">
      <c r="A4" t="s">
        <v>10</v>
      </c>
      <c r="B4" t="s">
        <v>64</v>
      </c>
    </row>
    <row r="5" spans="1:2">
      <c r="A5" t="s">
        <v>134</v>
      </c>
      <c r="B5" t="s">
        <v>119</v>
      </c>
    </row>
    <row r="6" spans="1:2">
      <c r="A6" t="s">
        <v>135</v>
      </c>
      <c r="B6" t="s">
        <v>68</v>
      </c>
    </row>
    <row r="7" spans="1:2">
      <c r="A7" t="s">
        <v>610</v>
      </c>
      <c r="B7" t="s">
        <v>65</v>
      </c>
    </row>
    <row r="8" spans="1:2">
      <c r="A8" t="s">
        <v>564</v>
      </c>
      <c r="B8" t="s">
        <v>529</v>
      </c>
    </row>
    <row r="9" spans="1:2">
      <c r="A9" t="s">
        <v>566</v>
      </c>
      <c r="B9" t="s">
        <v>530</v>
      </c>
    </row>
    <row r="10" spans="1:2">
      <c r="A10" t="s">
        <v>567</v>
      </c>
      <c r="B10" t="s">
        <v>77</v>
      </c>
    </row>
    <row r="11" spans="1:2">
      <c r="A11" t="s">
        <v>568</v>
      </c>
      <c r="B11" t="s">
        <v>531</v>
      </c>
    </row>
    <row r="12" spans="1:2">
      <c r="A12" t="s">
        <v>245</v>
      </c>
      <c r="B12" t="s">
        <v>532</v>
      </c>
    </row>
    <row r="13" spans="1:2">
      <c r="A13" t="s">
        <v>106</v>
      </c>
      <c r="B13" t="s">
        <v>66</v>
      </c>
    </row>
    <row r="14" spans="1:2">
      <c r="A14" t="s">
        <v>6</v>
      </c>
      <c r="B14" t="s">
        <v>67</v>
      </c>
    </row>
    <row r="15" spans="1:2">
      <c r="A15" t="s">
        <v>63</v>
      </c>
      <c r="B15" t="s">
        <v>76</v>
      </c>
    </row>
    <row r="16" spans="1:2">
      <c r="B16" t="s">
        <v>78</v>
      </c>
    </row>
    <row r="17" spans="2:2">
      <c r="B17" t="s">
        <v>107</v>
      </c>
    </row>
    <row r="18" spans="2:2">
      <c r="B18" t="s">
        <v>246</v>
      </c>
    </row>
    <row r="19" spans="2:2">
      <c r="B19" t="s">
        <v>140</v>
      </c>
    </row>
    <row r="20" spans="2:2">
      <c r="B20" t="s">
        <v>141</v>
      </c>
    </row>
    <row r="21" spans="2:2">
      <c r="B21" t="s">
        <v>118</v>
      </c>
    </row>
    <row r="22" spans="2:2">
      <c r="B22" t="s">
        <v>84</v>
      </c>
    </row>
    <row r="23" spans="2:2">
      <c r="B23" t="s">
        <v>93</v>
      </c>
    </row>
    <row r="24" spans="2:2">
      <c r="B24" t="s">
        <v>98</v>
      </c>
    </row>
    <row r="25" spans="2:2">
      <c r="B25" t="s">
        <v>99</v>
      </c>
    </row>
    <row r="26" spans="2:2">
      <c r="B26" t="s">
        <v>94</v>
      </c>
    </row>
    <row r="27" spans="2:2">
      <c r="B27" t="s">
        <v>108</v>
      </c>
    </row>
    <row r="28" spans="2:2">
      <c r="B28" t="s">
        <v>70</v>
      </c>
    </row>
    <row r="29" spans="2:2">
      <c r="B29" t="s">
        <v>71</v>
      </c>
    </row>
    <row r="30" spans="2:2">
      <c r="B30" t="s">
        <v>72</v>
      </c>
    </row>
    <row r="31" spans="2:2">
      <c r="B31" t="s">
        <v>73</v>
      </c>
    </row>
    <row r="32" spans="2:2">
      <c r="B32" t="s">
        <v>75</v>
      </c>
    </row>
    <row r="33" spans="2:2">
      <c r="B33" t="s">
        <v>79</v>
      </c>
    </row>
    <row r="34" spans="2:2">
      <c r="B34" t="s">
        <v>80</v>
      </c>
    </row>
    <row r="35" spans="2:2">
      <c r="B35" t="s">
        <v>81</v>
      </c>
    </row>
    <row r="36" spans="2:2">
      <c r="B36" t="s">
        <v>82</v>
      </c>
    </row>
    <row r="37" spans="2:2">
      <c r="B37" t="s">
        <v>247</v>
      </c>
    </row>
    <row r="38" spans="2:2">
      <c r="B38" t="s">
        <v>83</v>
      </c>
    </row>
    <row r="39" spans="2:2">
      <c r="B39" t="s">
        <v>180</v>
      </c>
    </row>
    <row r="40" spans="2:2">
      <c r="B40" t="s">
        <v>85</v>
      </c>
    </row>
    <row r="41" spans="2:2">
      <c r="B41" t="s">
        <v>142</v>
      </c>
    </row>
    <row r="42" spans="2:2">
      <c r="B42" t="s">
        <v>110</v>
      </c>
    </row>
    <row r="43" spans="2:2">
      <c r="B43" t="s">
        <v>117</v>
      </c>
    </row>
  </sheetData>
  <sheetProtection formatColumns="0" formatRows="0"/>
  <phoneticPr fontId="0" type="noConversion"/>
  <pageMargins left="0.75" right="0.75" top="1" bottom="1" header="0.5" footer="0.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sheetPr codeName="modCheckCyan">
    <tabColor indexed="47"/>
  </sheetPr>
  <dimension ref="A2:A79"/>
  <sheetViews>
    <sheetView showGridLines="0" zoomScaleNormal="100" workbookViewId="0"/>
  </sheetViews>
  <sheetFormatPr defaultRowHeight="15"/>
  <sheetData>
    <row r="2" spans="1:1">
      <c r="A2">
        <f>IF(Дифференциация!$E$22="",1,0)</f>
        <v>0</v>
      </c>
    </row>
    <row r="3" spans="1:1">
      <c r="A3">
        <f>IF('Сведения об изменении'!$E$13="",1,0)</f>
        <v>1</v>
      </c>
    </row>
    <row r="4" spans="1:1">
      <c r="A4">
        <f>IF(Территории!$E$12="",1,0)</f>
        <v>0</v>
      </c>
    </row>
    <row r="5" spans="1:1">
      <c r="A5">
        <f>IF(Дифференциация!$I$22="",1,0)</f>
        <v>0</v>
      </c>
    </row>
    <row r="6" spans="1:1">
      <c r="A6">
        <f>IF(Дифференциация!$M$22="",1,0)</f>
        <v>0</v>
      </c>
    </row>
    <row r="7" spans="1:1">
      <c r="A7">
        <f>IF('Форма 3.5.1'!$G$17="",1,0)</f>
        <v>0</v>
      </c>
    </row>
    <row r="8" spans="1:1">
      <c r="A8">
        <f>IF('Форма 3.5.1'!$G$19="",1,0)</f>
        <v>0</v>
      </c>
    </row>
    <row r="9" spans="1:1">
      <c r="A9">
        <f>IF('Форма 3.5.1'!$G$20="",1,0)</f>
        <v>0</v>
      </c>
    </row>
    <row r="10" spans="1:1">
      <c r="A10">
        <f>IF('Форма 3.5.1'!$G$21="",1,0)</f>
        <v>0</v>
      </c>
    </row>
    <row r="11" spans="1:1">
      <c r="A11">
        <f>IF('Форма 3.5.1'!$G$22="",1,0)</f>
        <v>0</v>
      </c>
    </row>
    <row r="12" spans="1:1">
      <c r="A12">
        <f>IF('Форма 3.5.1'!$G$23="",1,0)</f>
        <v>0</v>
      </c>
    </row>
    <row r="13" spans="1:1">
      <c r="A13">
        <f>IF('Форма 3.5.1'!$G$24="",1,0)</f>
        <v>0</v>
      </c>
    </row>
    <row r="14" spans="1:1">
      <c r="A14">
        <f>IF('Форма 3.5.1'!$G$25="",1,0)</f>
        <v>0</v>
      </c>
    </row>
    <row r="15" spans="1:1">
      <c r="A15">
        <f>IF('Форма 3.5.1'!$G$26="",1,0)</f>
        <v>0</v>
      </c>
    </row>
    <row r="16" spans="1:1">
      <c r="A16">
        <f>IF('Форма 3.5.1'!$G$27="",1,0)</f>
        <v>0</v>
      </c>
    </row>
    <row r="17" spans="1:1">
      <c r="A17">
        <f>IF('Форма 3.5.1'!$G$28="",1,0)</f>
        <v>0</v>
      </c>
    </row>
    <row r="18" spans="1:1">
      <c r="A18">
        <f>IF('Форма 3.5.1'!$G$29="",1,0)</f>
        <v>0</v>
      </c>
    </row>
    <row r="19" spans="1:1">
      <c r="A19">
        <f>IF('Форма 3.5.1'!$G$30="",1,0)</f>
        <v>0</v>
      </c>
    </row>
    <row r="20" spans="1:1">
      <c r="A20">
        <f>IF('Форма 3.5.1'!$G$31="",1,0)</f>
        <v>0</v>
      </c>
    </row>
    <row r="21" spans="1:1">
      <c r="A21">
        <f>IF('Форма 3.5.1'!$G$32="",1,0)</f>
        <v>0</v>
      </c>
    </row>
    <row r="22" spans="1:1">
      <c r="A22">
        <f>IF('Форма 3.5.1'!$G$33="",1,0)</f>
        <v>0</v>
      </c>
    </row>
    <row r="23" spans="1:1">
      <c r="A23">
        <f>IF('Форма 3.5.1'!$G$34="",1,0)</f>
        <v>0</v>
      </c>
    </row>
    <row r="24" spans="1:1">
      <c r="A24">
        <f>IF('Форма 3.5.1'!$G$35="",1,0)</f>
        <v>0</v>
      </c>
    </row>
    <row r="25" spans="1:1">
      <c r="A25">
        <f>IF('Форма 3.5.1'!$G$36="",1,0)</f>
        <v>0</v>
      </c>
    </row>
    <row r="26" spans="1:1">
      <c r="A26">
        <f>IF('Форма 3.5.1'!$G$38="",1,0)</f>
        <v>0</v>
      </c>
    </row>
    <row r="27" spans="1:1">
      <c r="A27">
        <f>IF('Форма 3.5.1'!$G$46="",1,0)</f>
        <v>0</v>
      </c>
    </row>
    <row r="28" spans="1:1">
      <c r="A28">
        <f>IF('Форма 3.5.1'!$G$47="",1,0)</f>
        <v>0</v>
      </c>
    </row>
    <row r="29" spans="1:1">
      <c r="A29">
        <f>IF('Форма 3.5.1'!$G$48="",1,0)</f>
        <v>0</v>
      </c>
    </row>
    <row r="30" spans="1:1">
      <c r="A30">
        <f>IF('Форма 3.5.1'!$G$49="",1,0)</f>
        <v>0</v>
      </c>
    </row>
    <row r="31" spans="1:1">
      <c r="A31">
        <f>IF('Форма 3.5.1'!$G$50="",1,0)</f>
        <v>0</v>
      </c>
    </row>
    <row r="32" spans="1:1">
      <c r="A32">
        <f>IF('Форма 3.5.1'!$G$51="",1,0)</f>
        <v>0</v>
      </c>
    </row>
    <row r="33" spans="1:1">
      <c r="A33">
        <f>IF('Форма 3.5.1'!$G$52="",1,0)</f>
        <v>0</v>
      </c>
    </row>
    <row r="34" spans="1:1">
      <c r="A34">
        <f>IF('Форма 3.5.1'!$G$53="",1,0)</f>
        <v>0</v>
      </c>
    </row>
    <row r="35" spans="1:1">
      <c r="A35">
        <f>IF('Форма 3.5.1'!$G$55="",1,0)</f>
        <v>0</v>
      </c>
    </row>
    <row r="36" spans="1:1">
      <c r="A36">
        <f>IF('Форма 3.5.1'!$G$56="",1,0)</f>
        <v>0</v>
      </c>
    </row>
    <row r="37" spans="1:1">
      <c r="A37">
        <f>IF('Форма 3.5.1'!$G$57="",1,0)</f>
        <v>0</v>
      </c>
    </row>
    <row r="38" spans="1:1">
      <c r="A38">
        <f>IF('Форма 3.5.1'!$G$58="",1,0)</f>
        <v>0</v>
      </c>
    </row>
    <row r="39" spans="1:1">
      <c r="A39">
        <f>IF('Форма 3.6'!$G$12="",1,0)</f>
        <v>0</v>
      </c>
    </row>
    <row r="40" spans="1:1">
      <c r="A40">
        <f>IF('Форма 3.6'!$G$13="",1,0)</f>
        <v>0</v>
      </c>
    </row>
    <row r="41" spans="1:1">
      <c r="A41">
        <f>IF('Форма 3.6'!$G$14="",1,0)</f>
        <v>0</v>
      </c>
    </row>
    <row r="42" spans="1:1">
      <c r="A42">
        <f>IF('Форма 3.6'!$G$15="",1,0)</f>
        <v>0</v>
      </c>
    </row>
    <row r="43" spans="1:1">
      <c r="A43">
        <f>IF('Форма 3.6'!$G$16="",1,0)</f>
        <v>0</v>
      </c>
    </row>
    <row r="44" spans="1:1">
      <c r="A44">
        <f>IF('Форма 3.6'!$G$17="",1,0)</f>
        <v>0</v>
      </c>
    </row>
    <row r="45" spans="1:1">
      <c r="A45">
        <f>IF('Форма 3.6'!$G$18="",1,0)</f>
        <v>0</v>
      </c>
    </row>
    <row r="46" spans="1:1">
      <c r="A46">
        <f>IF('Форма 3.6'!$G$19="",1,0)</f>
        <v>0</v>
      </c>
    </row>
    <row r="47" spans="1:1">
      <c r="A47">
        <f>IF('Форма 3.6'!$G$20="",1,0)</f>
        <v>0</v>
      </c>
    </row>
    <row r="48" spans="1:1">
      <c r="A48">
        <f>IF('Форма 3.6'!$G$21="",1,0)</f>
        <v>0</v>
      </c>
    </row>
    <row r="49" spans="1:1">
      <c r="A49">
        <f>IF('Форма 3.6'!$G$22="",1,0)</f>
        <v>0</v>
      </c>
    </row>
    <row r="50" spans="1:1">
      <c r="A50">
        <f>IF('Форма 3.6'!$G$23="",1,0)</f>
        <v>0</v>
      </c>
    </row>
    <row r="51" spans="1:1">
      <c r="A51">
        <f>IF('Форма 3.6'!$G$24="",1,0)</f>
        <v>0</v>
      </c>
    </row>
    <row r="52" spans="1:1">
      <c r="A52">
        <f>IF('Форма 3.6'!$G$25="",1,0)</f>
        <v>0</v>
      </c>
    </row>
    <row r="53" spans="1:1">
      <c r="A53">
        <f>IF('Форма 3.6'!$G$26="",1,0)</f>
        <v>0</v>
      </c>
    </row>
    <row r="54" spans="1:1">
      <c r="A54">
        <f>IF('Форма 3.6'!$G$27="",1,0)</f>
        <v>0</v>
      </c>
    </row>
    <row r="55" spans="1:1">
      <c r="A55">
        <f>IF('Форма 3.6'!$G$28="",1,0)</f>
        <v>0</v>
      </c>
    </row>
    <row r="56" spans="1:1">
      <c r="A56">
        <f>IF('Форма 3.6'!$G$29="",1,0)</f>
        <v>0</v>
      </c>
    </row>
    <row r="57" spans="1:1">
      <c r="A57">
        <f>IF('Форма 3.6'!$G$30="",1,0)</f>
        <v>0</v>
      </c>
    </row>
    <row r="58" spans="1:1">
      <c r="A58">
        <f>IF('Форма 3.6'!$G$31="",1,0)</f>
        <v>0</v>
      </c>
    </row>
    <row r="59" spans="1:1">
      <c r="A59">
        <f>IF('Форма 3.6'!$G$32="",1,0)</f>
        <v>0</v>
      </c>
    </row>
    <row r="60" spans="1:1">
      <c r="A60">
        <f>IF('Форма 3.6'!$G$33="",1,0)</f>
        <v>0</v>
      </c>
    </row>
    <row r="61" spans="1:1">
      <c r="A61">
        <f>IF('Форма 3.6'!$G$34="",1,0)</f>
        <v>0</v>
      </c>
    </row>
    <row r="62" spans="1:1">
      <c r="A62">
        <f>IF('Форма 3.6'!$G$11="",1,0)</f>
        <v>0</v>
      </c>
    </row>
    <row r="63" spans="1:1">
      <c r="A63">
        <f>IF('Форма 3.7'!$I$11="",1,0)</f>
        <v>1</v>
      </c>
    </row>
    <row r="64" spans="1:1">
      <c r="A64">
        <f>IF('Форма 3.7'!$I$12="",1,0)</f>
        <v>1</v>
      </c>
    </row>
    <row r="65" spans="1:1">
      <c r="A65">
        <f>IF('Форма 3.7'!$I$13="",1,0)</f>
        <v>1</v>
      </c>
    </row>
    <row r="66" spans="1:1">
      <c r="A66">
        <f>IF('Форма 3.7'!$I$15="",1,0)</f>
        <v>1</v>
      </c>
    </row>
    <row r="67" spans="1:1">
      <c r="A67">
        <f>IF('Форма 3.7'!$I$16="",1,0)</f>
        <v>1</v>
      </c>
    </row>
    <row r="68" spans="1:1">
      <c r="A68">
        <f>IF('Форма 3.7'!$I$17="",1,0)</f>
        <v>1</v>
      </c>
    </row>
    <row r="69" spans="1:1">
      <c r="A69">
        <f>IF('Форма 3.7'!$I$18="",1,0)</f>
        <v>1</v>
      </c>
    </row>
    <row r="70" spans="1:1">
      <c r="A70">
        <f>IF('Форма 3.7'!$G$23="",1,0)</f>
        <v>1</v>
      </c>
    </row>
    <row r="71" spans="1:1">
      <c r="A71">
        <f>IF('Форма 3.7'!$G$24="",1,0)</f>
        <v>1</v>
      </c>
    </row>
    <row r="72" spans="1:1">
      <c r="A72">
        <f>IF('Форма 3.7'!$I$24="",1,0)</f>
        <v>1</v>
      </c>
    </row>
    <row r="73" spans="1:1">
      <c r="A73">
        <f>IF('Форма 3.7'!$G$73="",1,0)</f>
        <v>1</v>
      </c>
    </row>
    <row r="74" spans="1:1">
      <c r="A74">
        <f>IF('Форма 3.7'!$I$74="",1,0)</f>
        <v>1</v>
      </c>
    </row>
    <row r="75" spans="1:1">
      <c r="A75">
        <f>IF('Форма 3.7'!$I$75="",1,0)</f>
        <v>1</v>
      </c>
    </row>
    <row r="76" spans="1:1">
      <c r="A76">
        <f>IF('Форма 3.7'!$I$76="",1,0)</f>
        <v>1</v>
      </c>
    </row>
    <row r="77" spans="1:1">
      <c r="A77">
        <f>IF('Форма 3.7'!$I$77="",1,0)</f>
        <v>1</v>
      </c>
    </row>
    <row r="78" spans="1:1">
      <c r="A78">
        <f>IF('Форма 3.5.1'!$E$43="",1,0)</f>
        <v>0</v>
      </c>
    </row>
    <row r="79" spans="1:1">
      <c r="A79">
        <f>IF('Форма 3.5.1'!$E$44="",1,0)</f>
        <v>0</v>
      </c>
    </row>
  </sheetData>
  <sheetProtection formatColumns="0" formatRows="0"/>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sheetPr codeName="modUpdTemplLogger">
    <tabColor indexed="24"/>
  </sheetPr>
  <dimension ref="A1:C36"/>
  <sheetViews>
    <sheetView showGridLines="0" zoomScaleNormal="100" workbookViewId="0"/>
  </sheetViews>
  <sheetFormatPr defaultRowHeight="15"/>
  <cols>
    <col min="1" max="1" width="30.7109375" customWidth="1"/>
    <col min="2" max="2" width="80.7109375" customWidth="1"/>
    <col min="3" max="3" width="30.7109375" customWidth="1"/>
  </cols>
  <sheetData>
    <row r="1" spans="1:3" ht="24" customHeight="1">
      <c r="A1" t="s">
        <v>13</v>
      </c>
      <c r="B1" t="s">
        <v>14</v>
      </c>
      <c r="C1" t="s">
        <v>15</v>
      </c>
    </row>
    <row r="2" spans="1:3">
      <c r="A2">
        <v>43936.639293981483</v>
      </c>
      <c r="B2" t="s">
        <v>611</v>
      </c>
      <c r="C2" t="s">
        <v>199</v>
      </c>
    </row>
    <row r="3" spans="1:3">
      <c r="A3">
        <v>43936.639351851853</v>
      </c>
      <c r="B3" t="s">
        <v>612</v>
      </c>
      <c r="C3" t="s">
        <v>199</v>
      </c>
    </row>
    <row r="4" spans="1:3">
      <c r="A4">
        <v>43936.639363425929</v>
      </c>
      <c r="B4" t="s">
        <v>613</v>
      </c>
      <c r="C4" t="s">
        <v>199</v>
      </c>
    </row>
    <row r="5" spans="1:3">
      <c r="A5">
        <v>43936.639363425929</v>
      </c>
      <c r="B5" t="s">
        <v>614</v>
      </c>
      <c r="C5" t="s">
        <v>199</v>
      </c>
    </row>
    <row r="6" spans="1:3">
      <c r="A6">
        <v>43936.639386574076</v>
      </c>
      <c r="B6" t="s">
        <v>615</v>
      </c>
      <c r="C6" t="s">
        <v>616</v>
      </c>
    </row>
    <row r="7" spans="1:3">
      <c r="A7">
        <v>43936.639467592591</v>
      </c>
      <c r="B7" t="s">
        <v>611</v>
      </c>
      <c r="C7" t="s">
        <v>199</v>
      </c>
    </row>
    <row r="8" spans="1:3">
      <c r="A8">
        <v>43936.639479166668</v>
      </c>
      <c r="B8" t="s">
        <v>612</v>
      </c>
      <c r="C8" t="s">
        <v>199</v>
      </c>
    </row>
    <row r="9" spans="1:3">
      <c r="A9">
        <v>43936.639479166668</v>
      </c>
      <c r="B9" t="s">
        <v>613</v>
      </c>
      <c r="C9" t="s">
        <v>199</v>
      </c>
    </row>
    <row r="10" spans="1:3">
      <c r="A10">
        <v>43936.639479166668</v>
      </c>
      <c r="B10" t="s">
        <v>614</v>
      </c>
      <c r="C10" t="s">
        <v>199</v>
      </c>
    </row>
    <row r="11" spans="1:3">
      <c r="A11">
        <v>43936.639502314814</v>
      </c>
      <c r="B11" t="s">
        <v>615</v>
      </c>
      <c r="C11" t="s">
        <v>616</v>
      </c>
    </row>
    <row r="12" spans="1:3">
      <c r="A12">
        <v>43936.640034722222</v>
      </c>
      <c r="B12" t="s">
        <v>611</v>
      </c>
      <c r="C12" t="s">
        <v>199</v>
      </c>
    </row>
    <row r="13" spans="1:3">
      <c r="A13">
        <v>43936.640046296299</v>
      </c>
      <c r="B13" t="s">
        <v>612</v>
      </c>
      <c r="C13" t="s">
        <v>199</v>
      </c>
    </row>
    <row r="14" spans="1:3">
      <c r="A14">
        <v>43936.640046296299</v>
      </c>
      <c r="B14" t="s">
        <v>613</v>
      </c>
      <c r="C14" t="s">
        <v>199</v>
      </c>
    </row>
    <row r="15" spans="1:3">
      <c r="A15">
        <v>43936.640046296299</v>
      </c>
      <c r="B15" t="s">
        <v>614</v>
      </c>
      <c r="C15" t="s">
        <v>199</v>
      </c>
    </row>
    <row r="16" spans="1:3">
      <c r="A16">
        <v>43936.640069444446</v>
      </c>
      <c r="B16" t="s">
        <v>615</v>
      </c>
      <c r="C16" t="s">
        <v>616</v>
      </c>
    </row>
    <row r="17" spans="1:3">
      <c r="A17">
        <v>43936.641458333332</v>
      </c>
      <c r="B17" t="s">
        <v>611</v>
      </c>
      <c r="C17" t="s">
        <v>199</v>
      </c>
    </row>
    <row r="18" spans="1:3">
      <c r="A18">
        <v>43936.641469907408</v>
      </c>
      <c r="B18" t="s">
        <v>612</v>
      </c>
      <c r="C18" t="s">
        <v>199</v>
      </c>
    </row>
    <row r="19" spans="1:3">
      <c r="A19">
        <v>43936.641469907408</v>
      </c>
      <c r="B19" t="s">
        <v>613</v>
      </c>
      <c r="C19" t="s">
        <v>199</v>
      </c>
    </row>
    <row r="20" spans="1:3">
      <c r="A20">
        <v>43936.641469907408</v>
      </c>
      <c r="B20" t="s">
        <v>614</v>
      </c>
      <c r="C20" t="s">
        <v>199</v>
      </c>
    </row>
    <row r="21" spans="1:3">
      <c r="A21">
        <v>43936.641493055555</v>
      </c>
      <c r="B21" t="s">
        <v>615</v>
      </c>
      <c r="C21" t="s">
        <v>616</v>
      </c>
    </row>
    <row r="22" spans="1:3">
      <c r="A22">
        <v>43936.646585648145</v>
      </c>
      <c r="B22" t="s">
        <v>611</v>
      </c>
      <c r="C22" t="s">
        <v>199</v>
      </c>
    </row>
    <row r="23" spans="1:3">
      <c r="A23">
        <v>43936.646597222221</v>
      </c>
      <c r="B23" t="s">
        <v>612</v>
      </c>
      <c r="C23" t="s">
        <v>199</v>
      </c>
    </row>
    <row r="24" spans="1:3">
      <c r="A24">
        <v>43936.646597222221</v>
      </c>
      <c r="B24" t="s">
        <v>613</v>
      </c>
      <c r="C24" t="s">
        <v>199</v>
      </c>
    </row>
    <row r="25" spans="1:3">
      <c r="A25">
        <v>43936.646597222221</v>
      </c>
      <c r="B25" t="s">
        <v>614</v>
      </c>
      <c r="C25" t="s">
        <v>199</v>
      </c>
    </row>
    <row r="26" spans="1:3">
      <c r="A26">
        <v>43936.646631944444</v>
      </c>
      <c r="B26" t="s">
        <v>615</v>
      </c>
      <c r="C26" t="s">
        <v>616</v>
      </c>
    </row>
    <row r="27" spans="1:3">
      <c r="A27">
        <v>43936.655474537038</v>
      </c>
      <c r="B27" t="s">
        <v>611</v>
      </c>
      <c r="C27" t="s">
        <v>199</v>
      </c>
    </row>
    <row r="28" spans="1:3">
      <c r="A28">
        <v>43936.655486111114</v>
      </c>
      <c r="B28" t="s">
        <v>612</v>
      </c>
      <c r="C28" t="s">
        <v>199</v>
      </c>
    </row>
    <row r="29" spans="1:3">
      <c r="A29">
        <v>43936.655486111114</v>
      </c>
      <c r="B29" t="s">
        <v>613</v>
      </c>
      <c r="C29" t="s">
        <v>199</v>
      </c>
    </row>
    <row r="30" spans="1:3">
      <c r="A30">
        <v>43936.655486111114</v>
      </c>
      <c r="B30" t="s">
        <v>614</v>
      </c>
      <c r="C30" t="s">
        <v>199</v>
      </c>
    </row>
    <row r="31" spans="1:3">
      <c r="A31">
        <v>43936.655509259261</v>
      </c>
      <c r="B31" t="s">
        <v>615</v>
      </c>
      <c r="C31" t="s">
        <v>616</v>
      </c>
    </row>
    <row r="32" spans="1:3">
      <c r="A32" s="1">
        <v>43938.34306712963</v>
      </c>
      <c r="B32" t="s">
        <v>611</v>
      </c>
      <c r="C32" t="s">
        <v>199</v>
      </c>
    </row>
    <row r="33" spans="1:3">
      <c r="A33" s="1">
        <v>43938.343113425923</v>
      </c>
      <c r="B33" t="s">
        <v>612</v>
      </c>
      <c r="C33" t="s">
        <v>199</v>
      </c>
    </row>
    <row r="34" spans="1:3" ht="270">
      <c r="A34" s="1">
        <v>43938.343113425923</v>
      </c>
      <c r="B34" s="2" t="s">
        <v>613</v>
      </c>
      <c r="C34" t="s">
        <v>199</v>
      </c>
    </row>
    <row r="35" spans="1:3">
      <c r="A35" s="1">
        <v>43938.343113425923</v>
      </c>
      <c r="B35" t="s">
        <v>614</v>
      </c>
      <c r="C35" t="s">
        <v>199</v>
      </c>
    </row>
    <row r="36" spans="1:3">
      <c r="A36" s="1">
        <v>43938.343229166669</v>
      </c>
      <c r="B36" t="s">
        <v>615</v>
      </c>
      <c r="C36" t="s">
        <v>616</v>
      </c>
    </row>
  </sheetData>
  <sheetProtection password="FA9C" sheet="1" objects="1" scenarios="1" formatColumns="0" formatRows="0" autoFilter="0"/>
  <phoneticPr fontId="0" type="noConversion"/>
  <pageMargins left="0.75" right="0.75" top="1" bottom="1" header="0.5" footer="0.5"/>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sheetPr codeName="modInfo">
    <tabColor indexed="47"/>
  </sheetPr>
  <dimension ref="A1:K11"/>
  <sheetViews>
    <sheetView showGridLines="0" zoomScaleNormal="100" workbookViewId="0"/>
  </sheetViews>
  <sheetFormatPr defaultRowHeight="15"/>
  <cols>
    <col min="1" max="1" width="3.7109375" customWidth="1"/>
    <col min="2" max="2" width="87.28515625" customWidth="1"/>
    <col min="4" max="4" width="109.140625" customWidth="1"/>
  </cols>
  <sheetData>
    <row r="1" spans="1:11">
      <c r="B1" t="s">
        <v>134</v>
      </c>
      <c r="D1" s="3"/>
      <c r="E1" s="3"/>
      <c r="F1" s="3"/>
      <c r="G1" s="3"/>
      <c r="H1" s="3"/>
      <c r="I1" s="3"/>
      <c r="J1" s="3"/>
      <c r="K1" s="3"/>
    </row>
    <row r="2" spans="1:11">
      <c r="A2">
        <v>1</v>
      </c>
      <c r="B2" t="s">
        <v>127</v>
      </c>
      <c r="D2" s="3"/>
      <c r="E2" s="3"/>
      <c r="F2" s="3"/>
      <c r="G2" s="3"/>
      <c r="H2" s="3"/>
      <c r="I2" s="3"/>
      <c r="J2" s="3"/>
      <c r="K2" s="3"/>
    </row>
    <row r="3" spans="1:11">
      <c r="A3">
        <v>2</v>
      </c>
      <c r="B3" t="s">
        <v>128</v>
      </c>
      <c r="D3" s="3"/>
      <c r="E3" s="3"/>
      <c r="F3" s="3"/>
      <c r="G3" s="3"/>
      <c r="H3" s="3"/>
      <c r="I3" s="3"/>
      <c r="J3" s="3"/>
      <c r="K3" s="3"/>
    </row>
    <row r="4" spans="1:11">
      <c r="B4" t="s">
        <v>135</v>
      </c>
      <c r="D4" s="3"/>
      <c r="E4" s="3"/>
      <c r="F4" s="3"/>
      <c r="G4" s="3"/>
      <c r="H4" s="3"/>
      <c r="I4" s="3"/>
      <c r="J4" s="3"/>
      <c r="K4" s="3"/>
    </row>
    <row r="5" spans="1:11">
      <c r="A5">
        <v>1</v>
      </c>
      <c r="B5" t="s">
        <v>176</v>
      </c>
      <c r="D5" s="3"/>
      <c r="E5" s="3"/>
      <c r="F5" s="3"/>
      <c r="G5" s="3"/>
      <c r="H5" s="3"/>
      <c r="I5" s="3"/>
      <c r="J5" s="3"/>
      <c r="K5" s="3"/>
    </row>
    <row r="6" spans="1:11">
      <c r="A6">
        <v>2</v>
      </c>
      <c r="B6" t="s">
        <v>133</v>
      </c>
    </row>
    <row r="7" spans="1:11">
      <c r="A7">
        <v>3</v>
      </c>
      <c r="B7" t="s">
        <v>302</v>
      </c>
    </row>
    <row r="8" spans="1:11">
      <c r="A8">
        <v>4</v>
      </c>
      <c r="B8" t="s">
        <v>303</v>
      </c>
    </row>
    <row r="9" spans="1:11">
      <c r="B9" t="s">
        <v>106</v>
      </c>
    </row>
    <row r="10" spans="1:11">
      <c r="A10">
        <v>1</v>
      </c>
      <c r="B10" t="s">
        <v>104</v>
      </c>
    </row>
    <row r="11" spans="1:11">
      <c r="B11" t="s">
        <v>111</v>
      </c>
    </row>
  </sheetData>
  <mergeCells count="5">
    <mergeCell ref="D5:K5"/>
    <mergeCell ref="D1:K1"/>
    <mergeCell ref="D2:K2"/>
    <mergeCell ref="D3:K3"/>
    <mergeCell ref="D4:K4"/>
  </mergeCells>
  <phoneticPr fontId="0" type="noConversion"/>
  <pageMargins left="0.75" right="0.75" top="1" bottom="1" header="0.5" footer="0.5"/>
  <pageSetup paperSize="9" orientation="portrait" horizontalDpi="200" verticalDpi="200" r:id="rId1"/>
  <headerFooter alignWithMargins="0"/>
</worksheet>
</file>

<file path=xl/worksheets/sheet21.xml><?xml version="1.0" encoding="utf-8"?>
<worksheet xmlns="http://schemas.openxmlformats.org/spreadsheetml/2006/main" xmlns:r="http://schemas.openxmlformats.org/officeDocument/2006/relationships">
  <sheetPr codeName="TEHSHEET">
    <tabColor indexed="47"/>
  </sheetPr>
  <dimension ref="A1:W87"/>
  <sheetViews>
    <sheetView showGridLines="0" zoomScaleNormal="100" workbookViewId="0"/>
  </sheetViews>
  <sheetFormatPr defaultRowHeight="15"/>
  <cols>
    <col min="1" max="1" width="32.5703125" customWidth="1"/>
    <col min="3" max="3" width="15.7109375" customWidth="1"/>
    <col min="4" max="4" width="17" customWidth="1"/>
    <col min="5" max="5" width="15.7109375" customWidth="1"/>
    <col min="6" max="6" width="11.140625" customWidth="1"/>
    <col min="7" max="7" width="31.42578125" customWidth="1"/>
    <col min="8" max="9" width="26.85546875" customWidth="1"/>
    <col min="11" max="11" width="26.28515625" customWidth="1"/>
    <col min="12" max="12" width="29.140625" customWidth="1"/>
    <col min="13" max="13" width="39.85546875" bestFit="1" customWidth="1"/>
    <col min="15" max="15" width="29.5703125" customWidth="1"/>
    <col min="16" max="16" width="29" customWidth="1"/>
    <col min="19" max="19" width="21" customWidth="1"/>
    <col min="20" max="20" width="24.85546875" customWidth="1"/>
    <col min="22" max="22" width="30.140625" customWidth="1"/>
    <col min="23" max="23" width="7.7109375" bestFit="1" customWidth="1"/>
  </cols>
  <sheetData>
    <row r="1" spans="1:23">
      <c r="A1" t="s">
        <v>116</v>
      </c>
      <c r="C1" t="s">
        <v>19</v>
      </c>
      <c r="D1" t="s">
        <v>16</v>
      </c>
      <c r="E1" t="s">
        <v>29</v>
      </c>
      <c r="F1" t="s">
        <v>52</v>
      </c>
      <c r="G1" t="s">
        <v>44</v>
      </c>
      <c r="H1" t="s">
        <v>60</v>
      </c>
      <c r="I1" t="s">
        <v>90</v>
      </c>
      <c r="J1" t="s">
        <v>91</v>
      </c>
      <c r="K1" t="s">
        <v>47</v>
      </c>
      <c r="L1" t="s">
        <v>86</v>
      </c>
      <c r="M1" t="s">
        <v>87</v>
      </c>
      <c r="O1" t="s">
        <v>477</v>
      </c>
      <c r="P1" t="s">
        <v>522</v>
      </c>
      <c r="S1" s="3" t="s">
        <v>214</v>
      </c>
      <c r="T1" s="3"/>
      <c r="V1" s="3" t="s">
        <v>523</v>
      </c>
      <c r="W1" s="3"/>
    </row>
    <row r="2" spans="1:23">
      <c r="A2" t="s">
        <v>152</v>
      </c>
      <c r="C2">
        <v>2017</v>
      </c>
      <c r="D2" t="s">
        <v>17</v>
      </c>
      <c r="E2" t="s">
        <v>30</v>
      </c>
      <c r="F2" t="s">
        <v>53</v>
      </c>
      <c r="G2" t="s">
        <v>42</v>
      </c>
      <c r="H2" t="s">
        <v>61</v>
      </c>
      <c r="J2">
        <v>52</v>
      </c>
      <c r="K2" t="s">
        <v>48</v>
      </c>
      <c r="L2" t="s">
        <v>534</v>
      </c>
      <c r="M2" t="s">
        <v>200</v>
      </c>
      <c r="O2" t="s">
        <v>478</v>
      </c>
      <c r="P2" t="s">
        <v>536</v>
      </c>
      <c r="S2" t="s">
        <v>215</v>
      </c>
      <c r="T2" t="s">
        <v>216</v>
      </c>
      <c r="V2" t="s">
        <v>524</v>
      </c>
      <c r="W2" t="b">
        <v>0</v>
      </c>
    </row>
    <row r="3" spans="1:23">
      <c r="A3" t="s">
        <v>153</v>
      </c>
      <c r="C3">
        <v>2018</v>
      </c>
      <c r="D3" t="s">
        <v>18</v>
      </c>
      <c r="E3" t="s">
        <v>31</v>
      </c>
      <c r="F3" t="s">
        <v>54</v>
      </c>
      <c r="G3" t="s">
        <v>43</v>
      </c>
      <c r="H3" t="s">
        <v>58</v>
      </c>
      <c r="I3" t="s">
        <v>89</v>
      </c>
      <c r="J3" t="s">
        <v>92</v>
      </c>
      <c r="K3" t="s">
        <v>49</v>
      </c>
      <c r="L3" t="s">
        <v>294</v>
      </c>
      <c r="M3" t="s">
        <v>201</v>
      </c>
      <c r="O3" t="s">
        <v>479</v>
      </c>
      <c r="P3" t="s">
        <v>537</v>
      </c>
      <c r="S3" t="s">
        <v>564</v>
      </c>
      <c r="T3" t="s">
        <v>565</v>
      </c>
      <c r="V3" t="s">
        <v>525</v>
      </c>
      <c r="W3" t="b">
        <v>0</v>
      </c>
    </row>
    <row r="4" spans="1:23">
      <c r="A4" t="s">
        <v>249</v>
      </c>
      <c r="C4">
        <v>2019</v>
      </c>
      <c r="E4" t="s">
        <v>32</v>
      </c>
      <c r="F4" t="s">
        <v>55</v>
      </c>
      <c r="H4" t="s">
        <v>59</v>
      </c>
      <c r="J4">
        <v>104</v>
      </c>
      <c r="K4" t="s">
        <v>50</v>
      </c>
      <c r="L4" t="s">
        <v>295</v>
      </c>
      <c r="O4" t="s">
        <v>485</v>
      </c>
      <c r="P4" t="s">
        <v>538</v>
      </c>
      <c r="S4" t="s">
        <v>566</v>
      </c>
      <c r="T4" t="s">
        <v>432</v>
      </c>
      <c r="V4" t="s">
        <v>526</v>
      </c>
      <c r="W4" t="b">
        <v>0</v>
      </c>
    </row>
    <row r="5" spans="1:23">
      <c r="A5" t="s">
        <v>195</v>
      </c>
      <c r="C5">
        <v>2020</v>
      </c>
      <c r="E5" t="s">
        <v>33</v>
      </c>
      <c r="F5" t="s">
        <v>56</v>
      </c>
      <c r="K5" t="s">
        <v>51</v>
      </c>
      <c r="O5" t="s">
        <v>480</v>
      </c>
      <c r="S5" t="s">
        <v>567</v>
      </c>
      <c r="T5" t="s">
        <v>448</v>
      </c>
      <c r="V5" t="s">
        <v>527</v>
      </c>
      <c r="W5" t="b">
        <v>0</v>
      </c>
    </row>
    <row r="6" spans="1:23">
      <c r="A6" t="s">
        <v>182</v>
      </c>
      <c r="E6" t="s">
        <v>34</v>
      </c>
      <c r="O6" t="s">
        <v>486</v>
      </c>
      <c r="S6" t="s">
        <v>568</v>
      </c>
      <c r="T6" t="s">
        <v>533</v>
      </c>
      <c r="V6" t="s">
        <v>528</v>
      </c>
      <c r="W6" t="b">
        <v>0</v>
      </c>
    </row>
    <row r="7" spans="1:23">
      <c r="A7" t="s">
        <v>250</v>
      </c>
      <c r="E7" t="s">
        <v>35</v>
      </c>
      <c r="O7" t="s">
        <v>481</v>
      </c>
    </row>
    <row r="8" spans="1:23">
      <c r="A8" t="s">
        <v>251</v>
      </c>
      <c r="E8" t="s">
        <v>36</v>
      </c>
      <c r="K8" t="s">
        <v>109</v>
      </c>
      <c r="O8" t="s">
        <v>487</v>
      </c>
    </row>
    <row r="9" spans="1:23">
      <c r="A9" t="s">
        <v>154</v>
      </c>
      <c r="E9" t="s">
        <v>37</v>
      </c>
      <c r="O9" t="s">
        <v>488</v>
      </c>
    </row>
    <row r="10" spans="1:23">
      <c r="A10" t="s">
        <v>252</v>
      </c>
      <c r="E10" t="s">
        <v>38</v>
      </c>
      <c r="O10" t="s">
        <v>482</v>
      </c>
    </row>
    <row r="11" spans="1:23">
      <c r="A11" t="s">
        <v>253</v>
      </c>
      <c r="E11" t="s">
        <v>39</v>
      </c>
      <c r="O11" t="s">
        <v>483</v>
      </c>
    </row>
    <row r="12" spans="1:23">
      <c r="A12" t="s">
        <v>254</v>
      </c>
      <c r="E12" t="s">
        <v>40</v>
      </c>
      <c r="O12" t="s">
        <v>489</v>
      </c>
    </row>
    <row r="13" spans="1:23">
      <c r="A13" t="s">
        <v>255</v>
      </c>
      <c r="E13" t="s">
        <v>41</v>
      </c>
      <c r="O13" t="s">
        <v>484</v>
      </c>
    </row>
    <row r="14" spans="1:23">
      <c r="A14" t="s">
        <v>256</v>
      </c>
    </row>
    <row r="15" spans="1:23">
      <c r="A15" t="s">
        <v>191</v>
      </c>
    </row>
    <row r="16" spans="1:23">
      <c r="A16" t="s">
        <v>183</v>
      </c>
      <c r="G16" t="s">
        <v>144</v>
      </c>
    </row>
    <row r="17" spans="1:7">
      <c r="A17" t="s">
        <v>257</v>
      </c>
      <c r="C17" t="s">
        <v>112</v>
      </c>
      <c r="D17" t="str">
        <f>IF(f_year = "","", "01.01."&amp;f_year)</f>
        <v>01.01.2019</v>
      </c>
      <c r="E17" t="str">
        <f>IF(f_year = "","", "31.12."&amp; f_year)</f>
        <v>31.12.2019</v>
      </c>
      <c r="G17" t="s">
        <v>1393</v>
      </c>
    </row>
    <row r="18" spans="1:7">
      <c r="A18" t="s">
        <v>258</v>
      </c>
    </row>
    <row r="19" spans="1:7">
      <c r="A19" t="s">
        <v>259</v>
      </c>
      <c r="G19" t="s">
        <v>147</v>
      </c>
    </row>
    <row r="20" spans="1:7">
      <c r="A20" t="s">
        <v>155</v>
      </c>
      <c r="C20" t="s">
        <v>113</v>
      </c>
      <c r="G20" t="b">
        <v>1</v>
      </c>
    </row>
    <row r="21" spans="1:7">
      <c r="A21" t="s">
        <v>156</v>
      </c>
    </row>
    <row r="22" spans="1:7">
      <c r="A22" t="s">
        <v>157</v>
      </c>
    </row>
    <row r="23" spans="1:7">
      <c r="A23" t="s">
        <v>260</v>
      </c>
    </row>
    <row r="24" spans="1:7">
      <c r="A24" t="s">
        <v>261</v>
      </c>
    </row>
    <row r="25" spans="1:7">
      <c r="A25" t="s">
        <v>158</v>
      </c>
    </row>
    <row r="26" spans="1:7">
      <c r="A26" t="s">
        <v>262</v>
      </c>
    </row>
    <row r="27" spans="1:7">
      <c r="A27" t="s">
        <v>159</v>
      </c>
    </row>
    <row r="28" spans="1:7">
      <c r="A28" t="s">
        <v>192</v>
      </c>
    </row>
    <row r="29" spans="1:7">
      <c r="A29" t="s">
        <v>184</v>
      </c>
    </row>
    <row r="30" spans="1:7">
      <c r="A30" t="s">
        <v>263</v>
      </c>
    </row>
    <row r="31" spans="1:7">
      <c r="A31" t="s">
        <v>264</v>
      </c>
    </row>
    <row r="32" spans="1:7">
      <c r="A32" t="s">
        <v>160</v>
      </c>
    </row>
    <row r="33" spans="1:1">
      <c r="A33" t="s">
        <v>265</v>
      </c>
    </row>
    <row r="34" spans="1:1">
      <c r="A34" t="s">
        <v>266</v>
      </c>
    </row>
    <row r="35" spans="1:1">
      <c r="A35" t="s">
        <v>267</v>
      </c>
    </row>
    <row r="36" spans="1:1">
      <c r="A36" t="s">
        <v>268</v>
      </c>
    </row>
    <row r="37" spans="1:1">
      <c r="A37" t="s">
        <v>269</v>
      </c>
    </row>
    <row r="38" spans="1:1">
      <c r="A38" t="s">
        <v>185</v>
      </c>
    </row>
    <row r="39" spans="1:1">
      <c r="A39" t="s">
        <v>270</v>
      </c>
    </row>
    <row r="40" spans="1:1">
      <c r="A40" t="s">
        <v>161</v>
      </c>
    </row>
    <row r="41" spans="1:1">
      <c r="A41" t="s">
        <v>162</v>
      </c>
    </row>
    <row r="42" spans="1:1">
      <c r="A42" t="s">
        <v>163</v>
      </c>
    </row>
    <row r="43" spans="1:1">
      <c r="A43" t="s">
        <v>271</v>
      </c>
    </row>
    <row r="44" spans="1:1">
      <c r="A44" t="s">
        <v>272</v>
      </c>
    </row>
    <row r="45" spans="1:1">
      <c r="A45" t="s">
        <v>186</v>
      </c>
    </row>
    <row r="46" spans="1:1">
      <c r="A46" t="s">
        <v>273</v>
      </c>
    </row>
    <row r="47" spans="1:1">
      <c r="A47" t="s">
        <v>274</v>
      </c>
    </row>
    <row r="48" spans="1:1">
      <c r="A48" t="s">
        <v>275</v>
      </c>
    </row>
    <row r="49" spans="1:1">
      <c r="A49" t="s">
        <v>276</v>
      </c>
    </row>
    <row r="50" spans="1:1">
      <c r="A50" t="s">
        <v>164</v>
      </c>
    </row>
    <row r="51" spans="1:1">
      <c r="A51" t="s">
        <v>165</v>
      </c>
    </row>
    <row r="52" spans="1:1">
      <c r="A52" t="s">
        <v>193</v>
      </c>
    </row>
    <row r="53" spans="1:1">
      <c r="A53" t="s">
        <v>277</v>
      </c>
    </row>
    <row r="54" spans="1:1">
      <c r="A54" t="s">
        <v>196</v>
      </c>
    </row>
    <row r="55" spans="1:1">
      <c r="A55" t="s">
        <v>166</v>
      </c>
    </row>
    <row r="56" spans="1:1">
      <c r="A56" t="s">
        <v>278</v>
      </c>
    </row>
    <row r="57" spans="1:1">
      <c r="A57" t="s">
        <v>167</v>
      </c>
    </row>
    <row r="58" spans="1:1">
      <c r="A58" t="s">
        <v>279</v>
      </c>
    </row>
    <row r="59" spans="1:1">
      <c r="A59" t="s">
        <v>280</v>
      </c>
    </row>
    <row r="60" spans="1:1">
      <c r="A60" t="s">
        <v>281</v>
      </c>
    </row>
    <row r="61" spans="1:1">
      <c r="A61" t="s">
        <v>282</v>
      </c>
    </row>
    <row r="62" spans="1:1">
      <c r="A62" t="s">
        <v>187</v>
      </c>
    </row>
    <row r="63" spans="1:1">
      <c r="A63" t="s">
        <v>283</v>
      </c>
    </row>
    <row r="64" spans="1:1">
      <c r="A64" t="s">
        <v>284</v>
      </c>
    </row>
    <row r="65" spans="1:1">
      <c r="A65" t="s">
        <v>197</v>
      </c>
    </row>
    <row r="66" spans="1:1">
      <c r="A66" t="s">
        <v>188</v>
      </c>
    </row>
    <row r="67" spans="1:1">
      <c r="A67" t="s">
        <v>168</v>
      </c>
    </row>
    <row r="68" spans="1:1">
      <c r="A68" t="s">
        <v>285</v>
      </c>
    </row>
    <row r="69" spans="1:1">
      <c r="A69" t="s">
        <v>286</v>
      </c>
    </row>
    <row r="70" spans="1:1">
      <c r="A70" t="s">
        <v>287</v>
      </c>
    </row>
    <row r="71" spans="1:1">
      <c r="A71" t="s">
        <v>288</v>
      </c>
    </row>
    <row r="72" spans="1:1">
      <c r="A72" t="s">
        <v>169</v>
      </c>
    </row>
    <row r="73" spans="1:1">
      <c r="A73" t="s">
        <v>289</v>
      </c>
    </row>
    <row r="74" spans="1:1">
      <c r="A74" t="s">
        <v>170</v>
      </c>
    </row>
    <row r="75" spans="1:1">
      <c r="A75" t="s">
        <v>171</v>
      </c>
    </row>
    <row r="76" spans="1:1">
      <c r="A76" t="s">
        <v>172</v>
      </c>
    </row>
    <row r="77" spans="1:1">
      <c r="A77" t="s">
        <v>173</v>
      </c>
    </row>
    <row r="78" spans="1:1">
      <c r="A78" t="s">
        <v>189</v>
      </c>
    </row>
    <row r="79" spans="1:1">
      <c r="A79" t="s">
        <v>194</v>
      </c>
    </row>
    <row r="80" spans="1:1">
      <c r="A80" t="s">
        <v>174</v>
      </c>
    </row>
    <row r="81" spans="1:1">
      <c r="A81" t="s">
        <v>175</v>
      </c>
    </row>
    <row r="82" spans="1:1">
      <c r="A82" t="s">
        <v>198</v>
      </c>
    </row>
    <row r="83" spans="1:1">
      <c r="A83" t="s">
        <v>290</v>
      </c>
    </row>
    <row r="84" spans="1:1">
      <c r="A84" t="s">
        <v>190</v>
      </c>
    </row>
    <row r="85" spans="1:1">
      <c r="A85" t="s">
        <v>291</v>
      </c>
    </row>
    <row r="86" spans="1:1">
      <c r="A86" t="s">
        <v>292</v>
      </c>
    </row>
    <row r="87" spans="1:1">
      <c r="A87" t="s">
        <v>293</v>
      </c>
    </row>
  </sheetData>
  <sheetProtection formatColumns="0" formatRows="0"/>
  <mergeCells count="2">
    <mergeCell ref="S1:T1"/>
    <mergeCell ref="V1:W1"/>
  </mergeCells>
  <phoneticPr fontId="0" type="noConversion"/>
  <pageMargins left="0.75" right="0.75" top="1" bottom="1" header="0.5" footer="0.5"/>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sheetPr codeName="modfrmSelectData">
    <tabColor indexed="47"/>
  </sheetPr>
  <dimension ref="A1"/>
  <sheetViews>
    <sheetView showGridLines="0" workbookViewId="0"/>
  </sheetViews>
  <sheetFormatPr defaultRowHeight="15"/>
  <sheetData/>
  <pageMargins left="0.7" right="0.7" top="0.75" bottom="0.75" header="0.3" footer="0.3"/>
</worksheet>
</file>

<file path=xl/worksheets/sheet23.xml><?xml version="1.0" encoding="utf-8"?>
<worksheet xmlns="http://schemas.openxmlformats.org/spreadsheetml/2006/main" xmlns:r="http://schemas.openxmlformats.org/officeDocument/2006/relationships">
  <sheetPr codeName="modList06">
    <tabColor indexed="47"/>
  </sheetPr>
  <dimension ref="A1"/>
  <sheetViews>
    <sheetView showGridLines="0" zoomScaleNormal="100" workbookViewId="0"/>
  </sheetViews>
  <sheetFormatPr defaultRowHeight="15"/>
  <sheetData/>
  <sheetProtection formatColumns="0" formatRows="0"/>
  <pageMargins left="0.75" right="0.75" top="1" bottom="1" header="0.5" footer="0.5"/>
  <pageSetup paperSize="9" orientation="portrait" verticalDpi="300" r:id="rId1"/>
  <headerFooter alignWithMargins="0"/>
  <drawing r:id="rId2"/>
</worksheet>
</file>

<file path=xl/worksheets/sheet24.xml><?xml version="1.0" encoding="utf-8"?>
<worksheet xmlns="http://schemas.openxmlformats.org/spreadsheetml/2006/main" xmlns:r="http://schemas.openxmlformats.org/officeDocument/2006/relationships">
  <sheetPr codeName="modList01">
    <tabColor indexed="47"/>
  </sheetPr>
  <dimension ref="A48:A70"/>
  <sheetViews>
    <sheetView showGridLines="0" zoomScaleNormal="100" workbookViewId="0"/>
  </sheetViews>
  <sheetFormatPr defaultRowHeight="10.5" customHeight="1"/>
  <sheetData>
    <row r="48" ht="18.95" customHeight="1"/>
    <row r="70" ht="21.95" customHeight="1"/>
  </sheetData>
  <sheetProtection formatColumns="0" formatRows="0"/>
  <pageMargins left="0.75" right="0.75" top="1" bottom="1" header="0.5" footer="0.5"/>
  <pageSetup paperSize="9" orientation="portrait" verticalDpi="300" r:id="rId1"/>
  <headerFooter alignWithMargins="0"/>
</worksheet>
</file>

<file path=xl/worksheets/sheet25.xml><?xml version="1.0" encoding="utf-8"?>
<worksheet xmlns="http://schemas.openxmlformats.org/spreadsheetml/2006/main" xmlns:r="http://schemas.openxmlformats.org/officeDocument/2006/relationships">
  <sheetPr codeName="modList05">
    <tabColor indexed="47"/>
  </sheetPr>
  <dimension ref="A1"/>
  <sheetViews>
    <sheetView showGridLines="0" zoomScaleNormal="100" workbookViewId="0"/>
  </sheetViews>
  <sheetFormatPr defaultRowHeight="10.5" customHeight="1"/>
  <sheetData/>
  <sheetProtection formatColumns="0" formatRows="0"/>
  <pageMargins left="0.75" right="0.75" top="1" bottom="1" header="0.5" footer="0.5"/>
  <pageSetup paperSize="9" orientation="portrait" verticalDpi="300" r:id="rId1"/>
  <headerFooter alignWithMargins="0"/>
</worksheet>
</file>

<file path=xl/worksheets/sheet26.xml><?xml version="1.0" encoding="utf-8"?>
<worksheet xmlns="http://schemas.openxmlformats.org/spreadsheetml/2006/main" xmlns:r="http://schemas.openxmlformats.org/officeDocument/2006/relationships">
  <sheetPr codeName="modList08">
    <tabColor indexed="47"/>
  </sheetPr>
  <dimension ref="A1"/>
  <sheetViews>
    <sheetView showGridLines="0" zoomScaleNormal="100" workbookViewId="0"/>
  </sheetViews>
  <sheetFormatPr defaultColWidth="10.5703125" defaultRowHeight="15"/>
  <sheetData/>
  <sheetProtection formatColumns="0" formatRows="0"/>
  <pageMargins left="0.75" right="0.75" top="1" bottom="1" header="0.5" footer="0.5"/>
  <pageSetup paperSize="9" orientation="portrait" verticalDpi="300" r:id="rId1"/>
  <headerFooter alignWithMargins="0"/>
  <drawing r:id="rId2"/>
</worksheet>
</file>

<file path=xl/worksheets/sheet27.xml><?xml version="1.0" encoding="utf-8"?>
<worksheet xmlns="http://schemas.openxmlformats.org/spreadsheetml/2006/main" xmlns:r="http://schemas.openxmlformats.org/officeDocument/2006/relationships">
  <sheetPr codeName="TSH_et_union_hor">
    <tabColor indexed="47"/>
  </sheetPr>
  <dimension ref="A3:AH92"/>
  <sheetViews>
    <sheetView showGridLines="0" zoomScale="85" zoomScaleNormal="85" workbookViewId="0"/>
  </sheetViews>
  <sheetFormatPr defaultRowHeight="15"/>
  <cols>
    <col min="1" max="1" width="10.28515625" customWidth="1"/>
    <col min="2" max="3" width="10" customWidth="1"/>
    <col min="4" max="4" width="10.140625" bestFit="1" customWidth="1"/>
    <col min="5" max="5" width="67.7109375" customWidth="1"/>
    <col min="6" max="6" width="88.7109375" customWidth="1"/>
    <col min="7" max="7" width="123.85546875" customWidth="1"/>
    <col min="8" max="9" width="20.7109375" customWidth="1"/>
    <col min="10" max="10" width="24.28515625" customWidth="1"/>
    <col min="12" max="12" width="7.7109375" customWidth="1"/>
    <col min="13" max="13" width="32.42578125" customWidth="1"/>
    <col min="15" max="18" width="9.85546875" customWidth="1"/>
    <col min="19" max="19" width="82.42578125" customWidth="1"/>
    <col min="20" max="24" width="9.85546875" customWidth="1"/>
  </cols>
  <sheetData>
    <row r="3" spans="1:18">
      <c r="A3" t="s">
        <v>101</v>
      </c>
    </row>
    <row r="5" spans="1:18" ht="15" customHeight="1"/>
    <row r="7" spans="1:18">
      <c r="A7" t="s">
        <v>213</v>
      </c>
    </row>
    <row r="9" spans="1:18" ht="15" customHeight="1"/>
    <row r="13" spans="1:18">
      <c r="A13" t="s">
        <v>149</v>
      </c>
    </row>
    <row r="15" spans="1:18" ht="15" customHeight="1">
      <c r="B15" t="s">
        <v>130</v>
      </c>
      <c r="C15" s="3"/>
      <c r="D15" s="3">
        <v>1</v>
      </c>
      <c r="E15" s="3"/>
      <c r="G15">
        <v>0</v>
      </c>
      <c r="J15" t="s">
        <v>221</v>
      </c>
      <c r="M15">
        <f>mergeValue(H15)</f>
        <v>0</v>
      </c>
      <c r="P15" t="str">
        <f t="array" ref="P15">IF(ISERROR(MATCH(MID(Q15,1,250),MID(note_ter,1,250),0)),"n","y")</f>
        <v>y</v>
      </c>
      <c r="R15" t="str">
        <f>K15&amp;"("&amp;L15&amp;")"</f>
        <v>()</v>
      </c>
    </row>
    <row r="16" spans="1:18" ht="15" customHeight="1">
      <c r="C16" s="3"/>
      <c r="D16" s="3"/>
      <c r="E16" s="3"/>
      <c r="H16" t="s">
        <v>46</v>
      </c>
    </row>
    <row r="18" spans="1:26">
      <c r="A18" t="s">
        <v>150</v>
      </c>
    </row>
    <row r="20" spans="1:26" ht="15" customHeight="1">
      <c r="B20" t="s">
        <v>130</v>
      </c>
      <c r="C20" s="3"/>
      <c r="F20" s="3"/>
      <c r="G20" s="3">
        <v>0</v>
      </c>
      <c r="H20" s="3"/>
      <c r="J20" t="s">
        <v>221</v>
      </c>
      <c r="M20">
        <f>mergeValue(H20)</f>
        <v>0</v>
      </c>
      <c r="R20" t="str">
        <f>K20&amp;"("&amp;L20&amp;")"</f>
        <v>()</v>
      </c>
    </row>
    <row r="21" spans="1:26" ht="15" customHeight="1">
      <c r="C21" s="3"/>
      <c r="F21" s="3"/>
      <c r="G21" s="3"/>
      <c r="H21" s="3"/>
      <c r="K21" t="s">
        <v>45</v>
      </c>
    </row>
    <row r="23" spans="1:26">
      <c r="A23" t="s">
        <v>151</v>
      </c>
    </row>
    <row r="25" spans="1:26" ht="15" customHeight="1">
      <c r="B25" t="s">
        <v>130</v>
      </c>
      <c r="J25">
        <v>0</v>
      </c>
      <c r="M25">
        <f>mergeValue(H25)</f>
        <v>0</v>
      </c>
      <c r="R25" t="str">
        <f>K25&amp;" ("&amp;L25&amp;")"</f>
        <v xml:space="preserve"> ()</v>
      </c>
    </row>
    <row r="26" spans="1:26" ht="17.100000000000001" customHeight="1"/>
    <row r="27" spans="1:26">
      <c r="A27" t="s">
        <v>136</v>
      </c>
    </row>
    <row r="29" spans="1:26" ht="15" customHeight="1">
      <c r="D29" s="3" t="s">
        <v>24</v>
      </c>
      <c r="E29" s="3"/>
      <c r="F29" s="3" t="s">
        <v>18</v>
      </c>
      <c r="G29" s="3"/>
      <c r="H29" s="3">
        <v>1</v>
      </c>
      <c r="I29" s="3"/>
      <c r="J29" s="3" t="s">
        <v>18</v>
      </c>
      <c r="L29" t="s">
        <v>24</v>
      </c>
      <c r="Y29" t="s">
        <v>126</v>
      </c>
      <c r="Z29">
        <v>1705000</v>
      </c>
    </row>
    <row r="30" spans="1:26" ht="15" customHeight="1">
      <c r="D30" s="3"/>
      <c r="E30" s="3"/>
      <c r="F30" s="3"/>
      <c r="G30" s="3"/>
      <c r="H30" s="3"/>
      <c r="I30" s="3"/>
      <c r="J30" s="3"/>
      <c r="M30" t="s">
        <v>299</v>
      </c>
    </row>
    <row r="31" spans="1:26" ht="15" customHeight="1">
      <c r="D31" s="3"/>
      <c r="E31" s="3"/>
      <c r="F31" s="3"/>
      <c r="I31" t="s">
        <v>179</v>
      </c>
    </row>
    <row r="33" spans="1:26">
      <c r="A33" t="s">
        <v>145</v>
      </c>
    </row>
    <row r="35" spans="1:26" ht="15" customHeight="1">
      <c r="G35" s="3"/>
      <c r="H35" s="3">
        <v>1</v>
      </c>
      <c r="I35" s="3"/>
      <c r="J35" s="3" t="s">
        <v>18</v>
      </c>
      <c r="L35" t="s">
        <v>24</v>
      </c>
      <c r="Y35" t="s">
        <v>126</v>
      </c>
      <c r="Z35">
        <v>1705000</v>
      </c>
    </row>
    <row r="36" spans="1:26" ht="15" customHeight="1">
      <c r="G36" s="3"/>
      <c r="H36" s="3"/>
      <c r="I36" s="3"/>
      <c r="J36" s="3"/>
      <c r="M36" t="s">
        <v>299</v>
      </c>
    </row>
    <row r="38" spans="1:26">
      <c r="A38" t="s">
        <v>146</v>
      </c>
    </row>
    <row r="40" spans="1:26" ht="15" customHeight="1">
      <c r="L40" t="s">
        <v>24</v>
      </c>
      <c r="Y40" t="s">
        <v>126</v>
      </c>
      <c r="Z40">
        <v>1705000</v>
      </c>
    </row>
    <row r="43" spans="1:26" ht="17.100000000000001" customHeight="1">
      <c r="A43" t="s">
        <v>105</v>
      </c>
    </row>
    <row r="44" spans="1:26" ht="17.100000000000001" customHeight="1"/>
    <row r="45" spans="1:26">
      <c r="A45" t="s">
        <v>1</v>
      </c>
      <c r="B45" t="s">
        <v>125</v>
      </c>
      <c r="M45" t="str">
        <f>IF(ISERROR(INDEX(kind_of_nameforms,MATCH(E45,kind_of_forms,0),1)),"",INDEX(kind_of_nameforms,MATCH(E45,kind_of_forms,0),1))</f>
        <v/>
      </c>
    </row>
    <row r="46" spans="1:26" ht="17.100000000000001" customHeight="1"/>
    <row r="47" spans="1:26" ht="17.100000000000001" customHeight="1">
      <c r="A47" t="s">
        <v>241</v>
      </c>
      <c r="B47" t="s">
        <v>242</v>
      </c>
      <c r="C47" t="s">
        <v>243</v>
      </c>
      <c r="D47" t="s">
        <v>244</v>
      </c>
    </row>
    <row r="48" spans="1:26" ht="17.100000000000001" customHeight="1"/>
    <row r="50" spans="1:7">
      <c r="D50" s="3" t="s">
        <v>215</v>
      </c>
      <c r="E50" s="3"/>
      <c r="F50" s="3"/>
      <c r="G50" s="3"/>
    </row>
    <row r="51" spans="1:7" ht="11.25" customHeight="1">
      <c r="D51" s="3" t="s">
        <v>204</v>
      </c>
      <c r="E51" s="3"/>
      <c r="F51" s="3"/>
      <c r="G51" s="3" t="s">
        <v>205</v>
      </c>
    </row>
    <row r="52" spans="1:7" ht="11.25" customHeight="1">
      <c r="A52" t="s">
        <v>444</v>
      </c>
      <c r="D52" t="s">
        <v>23</v>
      </c>
      <c r="F52" t="s">
        <v>199</v>
      </c>
      <c r="G52" s="3"/>
    </row>
    <row r="53" spans="1:7" ht="12" customHeight="1">
      <c r="D53" t="s">
        <v>24</v>
      </c>
      <c r="E53">
        <v>2</v>
      </c>
      <c r="F53">
        <v>3</v>
      </c>
      <c r="G53">
        <v>4</v>
      </c>
    </row>
    <row r="54" spans="1:7">
      <c r="D54">
        <v>1</v>
      </c>
      <c r="E54" t="s">
        <v>224</v>
      </c>
      <c r="F54" t="str">
        <f>IF(form_up_date="","",form_up_date)</f>
        <v>15.04.2020</v>
      </c>
      <c r="G54" t="s">
        <v>225</v>
      </c>
    </row>
    <row r="55" spans="1:7">
      <c r="D55" t="s">
        <v>236</v>
      </c>
      <c r="E55" t="s">
        <v>226</v>
      </c>
      <c r="G55" t="s">
        <v>297</v>
      </c>
    </row>
    <row r="56" spans="1:7">
      <c r="D56" t="s">
        <v>237</v>
      </c>
      <c r="E56" t="s">
        <v>227</v>
      </c>
      <c r="G56" t="s">
        <v>228</v>
      </c>
    </row>
    <row r="57" spans="1:7">
      <c r="D57" t="s">
        <v>238</v>
      </c>
      <c r="E57" t="s">
        <v>229</v>
      </c>
      <c r="F57" t="s">
        <v>230</v>
      </c>
    </row>
    <row r="58" spans="1:7">
      <c r="D58" t="str">
        <f>D57&amp;".1"</f>
        <v>4.1.1</v>
      </c>
      <c r="E58" t="s">
        <v>3</v>
      </c>
      <c r="F58" t="str">
        <f>IF(region_name="","",region_name)</f>
        <v>Брянская область</v>
      </c>
      <c r="G58" t="s">
        <v>231</v>
      </c>
    </row>
    <row r="59" spans="1:7">
      <c r="D59" t="s">
        <v>239</v>
      </c>
      <c r="E59" t="s">
        <v>232</v>
      </c>
      <c r="G59" t="s">
        <v>233</v>
      </c>
    </row>
    <row r="60" spans="1:7">
      <c r="D60" t="s">
        <v>240</v>
      </c>
      <c r="E60" t="s">
        <v>234</v>
      </c>
      <c r="G60" t="s">
        <v>296</v>
      </c>
    </row>
    <row r="66" spans="1:34">
      <c r="A66" t="s">
        <v>433</v>
      </c>
    </row>
    <row r="68" spans="1:34">
      <c r="D68" s="3" t="s">
        <v>24</v>
      </c>
      <c r="E68" s="3"/>
      <c r="F68" s="3"/>
      <c r="G68" s="3"/>
      <c r="H68" s="3"/>
      <c r="I68" s="3"/>
      <c r="J68" s="3"/>
      <c r="K68" s="3"/>
      <c r="L68" s="3"/>
      <c r="M68" s="3"/>
      <c r="N68" s="3"/>
      <c r="O68" s="3"/>
      <c r="P68" s="3"/>
      <c r="Q68" s="3"/>
      <c r="R68" s="3"/>
      <c r="AC68" s="3"/>
      <c r="AE68" t="s">
        <v>125</v>
      </c>
      <c r="AG68" t="s">
        <v>434</v>
      </c>
      <c r="AH68">
        <v>3</v>
      </c>
    </row>
    <row r="69" spans="1:34">
      <c r="D69" s="3"/>
      <c r="E69" s="3" t="s">
        <v>439</v>
      </c>
      <c r="F69" s="3"/>
      <c r="G69" s="3"/>
      <c r="H69" s="3"/>
      <c r="I69" s="3"/>
      <c r="J69" s="3"/>
      <c r="K69" s="3"/>
      <c r="L69" s="3"/>
      <c r="M69" s="3"/>
      <c r="N69" s="3"/>
      <c r="O69" s="3"/>
      <c r="P69" s="3"/>
      <c r="Q69">
        <f>SUMIF(T70:T71,"i",Q70:Q71)</f>
        <v>0</v>
      </c>
      <c r="S69" t="s">
        <v>440</v>
      </c>
      <c r="T69" t="s">
        <v>342</v>
      </c>
      <c r="U69" s="3">
        <v>1</v>
      </c>
      <c r="V69" s="3" t="e">
        <f>INDEX(List01_flag_index_1,1,MATCH(A68,List01_NumberColumns,0))</f>
        <v>#N/A</v>
      </c>
      <c r="AC69" s="3"/>
    </row>
    <row r="70" spans="1:34" ht="11.25" hidden="1" customHeight="1">
      <c r="D70" s="3"/>
      <c r="F70">
        <v>0</v>
      </c>
      <c r="U70" s="3"/>
      <c r="V70" s="3"/>
      <c r="AC70" s="3"/>
    </row>
    <row r="71" spans="1:34">
      <c r="D71" s="3"/>
      <c r="U71" s="3"/>
      <c r="V71" s="3"/>
      <c r="AC71" s="3"/>
    </row>
    <row r="72" spans="1:34">
      <c r="D72" s="3"/>
      <c r="E72" s="3" t="s">
        <v>438</v>
      </c>
      <c r="F72" s="3"/>
      <c r="G72" s="3"/>
      <c r="H72" s="3"/>
      <c r="I72" s="3"/>
      <c r="J72" s="3"/>
      <c r="K72" s="3"/>
      <c r="L72" s="3"/>
      <c r="M72" s="3"/>
      <c r="N72" s="3"/>
      <c r="O72" s="3"/>
      <c r="P72" s="3"/>
      <c r="Q72">
        <f>SUMIF(T73:T74,"i",Q73:Q74)</f>
        <v>0</v>
      </c>
      <c r="S72" t="s">
        <v>440</v>
      </c>
      <c r="T72" t="s">
        <v>342</v>
      </c>
      <c r="U72" s="3">
        <v>2</v>
      </c>
      <c r="V72" s="3" t="e">
        <f>INDEX(List01_flag_index_2,1,MATCH(A68,List01_NumberColumns,0))</f>
        <v>#N/A</v>
      </c>
      <c r="AC72" s="3"/>
    </row>
    <row r="73" spans="1:34" ht="11.25" hidden="1" customHeight="1">
      <c r="D73" s="3"/>
      <c r="F73">
        <v>0</v>
      </c>
      <c r="U73" s="3"/>
      <c r="V73" s="3"/>
      <c r="AC73" s="3"/>
    </row>
    <row r="74" spans="1:34">
      <c r="D74" s="3"/>
      <c r="U74" s="3"/>
      <c r="V74" s="3"/>
      <c r="AC74" s="3"/>
    </row>
    <row r="76" spans="1:34">
      <c r="A76" t="s">
        <v>433</v>
      </c>
    </row>
    <row r="78" spans="1:34">
      <c r="D78" s="3" t="s">
        <v>24</v>
      </c>
      <c r="E78" s="3"/>
      <c r="F78" s="3"/>
      <c r="G78" s="3"/>
      <c r="H78" s="3"/>
      <c r="I78" s="3"/>
      <c r="J78" s="3"/>
      <c r="K78" s="3"/>
      <c r="L78" s="3"/>
      <c r="M78" s="3"/>
      <c r="N78" s="3"/>
      <c r="O78" s="3"/>
      <c r="P78" s="3"/>
      <c r="Q78" s="3"/>
      <c r="R78" s="3"/>
      <c r="AC78" s="3"/>
      <c r="AE78" t="s">
        <v>125</v>
      </c>
      <c r="AG78" t="s">
        <v>434</v>
      </c>
      <c r="AH78">
        <v>3</v>
      </c>
    </row>
    <row r="79" spans="1:34" ht="22.5" customHeight="1">
      <c r="D79" s="3"/>
      <c r="F79">
        <v>1</v>
      </c>
      <c r="G79" s="3" t="s">
        <v>439</v>
      </c>
      <c r="H79" s="3"/>
      <c r="I79" s="3"/>
      <c r="J79" s="3"/>
      <c r="K79" s="3"/>
      <c r="L79" s="3"/>
      <c r="M79" s="3"/>
      <c r="N79" s="3"/>
      <c r="O79" s="3"/>
      <c r="P79" s="3"/>
      <c r="Q79">
        <f>SUMIF(T80:T85,"i",Q80:Q85)</f>
        <v>0</v>
      </c>
      <c r="S79" t="s">
        <v>440</v>
      </c>
      <c r="T79" t="s">
        <v>342</v>
      </c>
      <c r="U79" s="3">
        <v>1</v>
      </c>
      <c r="V79" s="3" t="e">
        <f>INDEX(List01_flag_index_1,1,MATCH(A78,List01_NumberColumns,0))</f>
        <v>#N/A</v>
      </c>
      <c r="AC79" s="3"/>
    </row>
    <row r="80" spans="1:34" ht="11.25" hidden="1" customHeight="1">
      <c r="D80" s="3"/>
      <c r="F80">
        <v>0</v>
      </c>
      <c r="U80" s="3"/>
      <c r="V80" s="3"/>
      <c r="AC80" s="3"/>
    </row>
    <row r="81" spans="4:29">
      <c r="D81" s="3"/>
      <c r="E81" s="3"/>
      <c r="F81" s="3" t="s">
        <v>446</v>
      </c>
      <c r="G81" s="3"/>
      <c r="I81" t="s">
        <v>24</v>
      </c>
      <c r="J81" t="s">
        <v>447</v>
      </c>
      <c r="K81" t="s">
        <v>391</v>
      </c>
      <c r="L81" s="3" t="s">
        <v>391</v>
      </c>
      <c r="M81" s="3"/>
      <c r="N81" t="s">
        <v>391</v>
      </c>
      <c r="O81" t="s">
        <v>391</v>
      </c>
      <c r="P81" t="s">
        <v>391</v>
      </c>
      <c r="Q81">
        <f>SUM(Q82:Q84)</f>
        <v>0</v>
      </c>
      <c r="R81">
        <f>nerr(Q81/List01_costs_OPS)*100</f>
        <v>0</v>
      </c>
      <c r="S81" s="3" t="s">
        <v>442</v>
      </c>
      <c r="T81" t="s">
        <v>342</v>
      </c>
      <c r="U81" s="3"/>
      <c r="V81" s="3"/>
      <c r="AC81" s="3"/>
    </row>
    <row r="82" spans="4:29">
      <c r="D82" s="3"/>
      <c r="E82" s="3"/>
      <c r="F82" s="3"/>
      <c r="G82" s="3"/>
      <c r="H82" s="3"/>
      <c r="I82" s="3" t="s">
        <v>446</v>
      </c>
      <c r="J82" s="3"/>
      <c r="K82" s="3"/>
      <c r="M82" t="s">
        <v>24</v>
      </c>
      <c r="R82">
        <f>nerr(costs_OPS/List01_costs_OPS)*100</f>
        <v>0</v>
      </c>
      <c r="S82" s="3"/>
      <c r="U82" s="3"/>
      <c r="V82" s="3"/>
      <c r="AC82" s="3"/>
    </row>
    <row r="83" spans="4:29">
      <c r="D83" s="3"/>
      <c r="E83" s="3"/>
      <c r="F83" s="3"/>
      <c r="G83" s="3"/>
      <c r="H83" s="3"/>
      <c r="I83" s="3"/>
      <c r="J83" s="3"/>
      <c r="K83" s="3"/>
      <c r="N83" t="s">
        <v>436</v>
      </c>
      <c r="S83" s="3"/>
      <c r="U83" s="3"/>
      <c r="V83" s="3"/>
      <c r="AC83" s="3"/>
    </row>
    <row r="84" spans="4:29">
      <c r="D84" s="3"/>
      <c r="E84" s="3"/>
      <c r="F84" s="3"/>
      <c r="G84" s="3"/>
      <c r="J84" t="s">
        <v>437</v>
      </c>
      <c r="S84" s="3"/>
      <c r="U84" s="3"/>
      <c r="V84" s="3"/>
      <c r="AC84" s="3"/>
    </row>
    <row r="85" spans="4:29">
      <c r="D85" s="3"/>
      <c r="G85" t="s">
        <v>435</v>
      </c>
      <c r="U85" s="3"/>
      <c r="V85" s="3"/>
      <c r="AC85" s="3"/>
    </row>
    <row r="86" spans="4:29">
      <c r="D86" s="3"/>
      <c r="F86">
        <v>2</v>
      </c>
      <c r="G86" s="3" t="s">
        <v>438</v>
      </c>
      <c r="H86" s="3"/>
      <c r="I86" s="3"/>
      <c r="J86" s="3"/>
      <c r="K86" s="3"/>
      <c r="L86" s="3"/>
      <c r="M86" s="3"/>
      <c r="N86" s="3"/>
      <c r="O86" s="3"/>
      <c r="P86" s="3"/>
      <c r="Q86">
        <f>SUMIF(T87:T92,"i",Q87:Q92)</f>
        <v>0</v>
      </c>
      <c r="S86" t="s">
        <v>441</v>
      </c>
      <c r="T86" t="s">
        <v>342</v>
      </c>
      <c r="U86" s="3">
        <v>2</v>
      </c>
      <c r="V86" s="3" t="e">
        <f>INDEX(List01_flag_index_2,1,MATCH(A78,List01_NumberColumns,0))</f>
        <v>#N/A</v>
      </c>
      <c r="AC86" s="3"/>
    </row>
    <row r="87" spans="4:29" ht="11.25" hidden="1" customHeight="1">
      <c r="D87" s="3"/>
      <c r="F87">
        <v>0</v>
      </c>
      <c r="U87" s="3"/>
      <c r="V87" s="3"/>
      <c r="AC87" s="3"/>
    </row>
    <row r="88" spans="4:29">
      <c r="D88" s="3"/>
      <c r="E88" s="3"/>
      <c r="F88" s="3" t="s">
        <v>236</v>
      </c>
      <c r="G88" s="3"/>
      <c r="I88" t="s">
        <v>24</v>
      </c>
      <c r="J88" t="s">
        <v>447</v>
      </c>
      <c r="K88" t="s">
        <v>391</v>
      </c>
      <c r="L88" s="3" t="s">
        <v>391</v>
      </c>
      <c r="M88" s="3"/>
      <c r="N88" t="s">
        <v>391</v>
      </c>
      <c r="O88" t="s">
        <v>391</v>
      </c>
      <c r="P88" t="s">
        <v>391</v>
      </c>
      <c r="Q88">
        <f>SUM(Q89:Q91)</f>
        <v>0</v>
      </c>
      <c r="R88">
        <f>nerr(Q88/List01_costs_OPS)*100</f>
        <v>0</v>
      </c>
      <c r="S88" s="3" t="s">
        <v>443</v>
      </c>
      <c r="T88" t="s">
        <v>342</v>
      </c>
      <c r="U88" s="3"/>
      <c r="V88" s="3"/>
      <c r="AC88" s="3"/>
    </row>
    <row r="89" spans="4:29">
      <c r="D89" s="3"/>
      <c r="E89" s="3"/>
      <c r="F89" s="3"/>
      <c r="G89" s="3"/>
      <c r="H89" s="3"/>
      <c r="I89" s="3" t="s">
        <v>446</v>
      </c>
      <c r="J89" s="3"/>
      <c r="K89" s="3"/>
      <c r="M89" t="s">
        <v>24</v>
      </c>
      <c r="R89">
        <f>nerr(costs_OPS/List01_costs_OPS)*100</f>
        <v>0</v>
      </c>
      <c r="S89" s="3"/>
      <c r="U89" s="3"/>
      <c r="V89" s="3"/>
      <c r="AC89" s="3"/>
    </row>
    <row r="90" spans="4:29">
      <c r="D90" s="3"/>
      <c r="E90" s="3"/>
      <c r="F90" s="3"/>
      <c r="G90" s="3"/>
      <c r="H90" s="3"/>
      <c r="I90" s="3"/>
      <c r="J90" s="3"/>
      <c r="K90" s="3"/>
      <c r="N90" t="s">
        <v>436</v>
      </c>
      <c r="S90" s="3"/>
      <c r="U90" s="3"/>
      <c r="V90" s="3"/>
      <c r="AC90" s="3"/>
    </row>
    <row r="91" spans="4:29">
      <c r="D91" s="3"/>
      <c r="E91" s="3"/>
      <c r="F91" s="3"/>
      <c r="G91" s="3"/>
      <c r="J91" t="s">
        <v>437</v>
      </c>
      <c r="S91" s="3"/>
      <c r="U91" s="3"/>
      <c r="V91" s="3"/>
      <c r="AC91" s="3"/>
    </row>
    <row r="92" spans="4:29">
      <c r="D92" s="3"/>
      <c r="G92" t="s">
        <v>435</v>
      </c>
      <c r="U92" s="3"/>
      <c r="V92" s="3"/>
      <c r="AC92" s="3"/>
    </row>
  </sheetData>
  <dataConsolidate/>
  <mergeCells count="57">
    <mergeCell ref="E78:R78"/>
    <mergeCell ref="U79:U85"/>
    <mergeCell ref="V79:V85"/>
    <mergeCell ref="H82:H83"/>
    <mergeCell ref="G79:P79"/>
    <mergeCell ref="D78:D92"/>
    <mergeCell ref="AC78:AC92"/>
    <mergeCell ref="E81:E84"/>
    <mergeCell ref="F81:F84"/>
    <mergeCell ref="G81:G84"/>
    <mergeCell ref="S81:S84"/>
    <mergeCell ref="I82:I83"/>
    <mergeCell ref="E88:E91"/>
    <mergeCell ref="F88:F91"/>
    <mergeCell ref="G88:G91"/>
    <mergeCell ref="S88:S91"/>
    <mergeCell ref="I89:I90"/>
    <mergeCell ref="J89:J90"/>
    <mergeCell ref="K89:K90"/>
    <mergeCell ref="L81:M81"/>
    <mergeCell ref="L88:M88"/>
    <mergeCell ref="G86:P86"/>
    <mergeCell ref="J82:J83"/>
    <mergeCell ref="K82:K83"/>
    <mergeCell ref="U86:U92"/>
    <mergeCell ref="V86:V92"/>
    <mergeCell ref="H89:H90"/>
    <mergeCell ref="D68:D74"/>
    <mergeCell ref="AC68:AC74"/>
    <mergeCell ref="E69:P69"/>
    <mergeCell ref="E72:P72"/>
    <mergeCell ref="E68:R68"/>
    <mergeCell ref="U69:U71"/>
    <mergeCell ref="V69:V71"/>
    <mergeCell ref="U72:U74"/>
    <mergeCell ref="V72:V74"/>
    <mergeCell ref="D51:F51"/>
    <mergeCell ref="G51:G52"/>
    <mergeCell ref="C15:C16"/>
    <mergeCell ref="D15:D16"/>
    <mergeCell ref="E15:E16"/>
    <mergeCell ref="C20:C21"/>
    <mergeCell ref="F20:F21"/>
    <mergeCell ref="G35:G36"/>
    <mergeCell ref="G20:G21"/>
    <mergeCell ref="D50:G50"/>
    <mergeCell ref="H35:H36"/>
    <mergeCell ref="I35:I36"/>
    <mergeCell ref="J35:J36"/>
    <mergeCell ref="I29:I30"/>
    <mergeCell ref="J29:J30"/>
    <mergeCell ref="H20:H21"/>
    <mergeCell ref="D29:D31"/>
    <mergeCell ref="E29:E31"/>
    <mergeCell ref="F29:F31"/>
    <mergeCell ref="G29:G30"/>
    <mergeCell ref="H29:H30"/>
  </mergeCells>
  <phoneticPr fontId="0" type="noConversion"/>
  <dataValidations count="15">
    <dataValidation type="textLength" operator="lessThanOrEqual" allowBlank="1" showInputMessage="1" showErrorMessage="1" errorTitle="Ошибка" error="Допускается ввод не более 900 символов!" sqref="E5 E9 K45 F45:H45 E15:E16 E25">
      <formula1>900</formula1>
    </dataValidation>
    <dataValidation type="list" allowBlank="1" showInputMessage="1" showErrorMessage="1" sqref="I40">
      <formula1>DESCRIPTION_TERRITORY</formula1>
    </dataValidation>
    <dataValidation type="textLength" operator="lessThan" allowBlank="1" showInputMessage="1" showErrorMessage="1" error="Допускается ввод не более 900 символов!" sqref="M40 M29 M35">
      <formula1>900</formula1>
    </dataValidation>
    <dataValidation type="list" showInputMessage="1" showErrorMessage="1" errorTitle="Ошибка" error="Выберите значение из списка" prompt="Выберите значение из списка" sqref="I35:I36 I29:I30">
      <formula1>DESCRIPTION_TERRITORY</formula1>
    </dataValidation>
    <dataValidation type="list" allowBlank="1" showInputMessage="1" showErrorMessage="1" errorTitle="Ошибка" error="Выберите значение из списка" prompt="Выберите значение из списка" sqref="E45">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dataValidation type="list" allowBlank="1" showInputMessage="1" showErrorMessage="1" errorTitle="Ошибка" error="Выберите значение из списка" prompt="Выберите значение из списка" sqref="J82">
      <formula1>kind_of_purchase_method</formula1>
    </dataValidation>
    <dataValidation type="list" allowBlank="1" showInputMessage="1" showErrorMessage="1" errorTitle="Ошибка" error="Выберите значение из списка" prompt="Выберите значение из списка" sqref="J83">
      <formula1>kind_of_purchase_method</formula1>
    </dataValidation>
    <dataValidation type="list" allowBlank="1" showInputMessage="1" showErrorMessage="1" errorTitle="Ошибка" error="Выберите значение из списка" prompt="Выберите значение из списка" sqref="J89">
      <formula1>kind_of_purchase_method</formula1>
    </dataValidation>
    <dataValidation type="list" allowBlank="1" showInputMessage="1" showErrorMessage="1" errorTitle="Ошибка" error="Выберите значение из списка" prompt="Выберите значение из списка" sqref="J90">
      <formula1>kind_of_purchase_method</formula1>
    </dataValidation>
    <dataValidation type="decimal" allowBlank="1" showErrorMessage="1" errorTitle="Ошибка" error="Допускается ввод только неотрицательных чисел!" sqref="O82">
      <formula1>0</formula1>
      <formula2>9.99999999999999E+23</formula2>
    </dataValidation>
    <dataValidation type="decimal" allowBlank="1" showErrorMessage="1" errorTitle="Ошибка" error="Допускается ввод только неотрицательных чисел!" sqref="Q82">
      <formula1>0</formula1>
      <formula2>9.99999999999999E+23</formula2>
    </dataValidation>
    <dataValidation type="decimal" allowBlank="1" showErrorMessage="1" errorTitle="Ошибка" error="Допускается ввод только неотрицательных чисел!" sqref="Q89">
      <formula1>0</formula1>
      <formula2>9.99999999999999E+23</formula2>
    </dataValidation>
    <dataValidation type="decimal" allowBlank="1" showErrorMessage="1" errorTitle="Ошибка" error="Допускается ввод только неотрицательных чисел!" sqref="O89">
      <formula1>0</formula1>
      <formula2>9.99999999999999E+23</formula2>
    </dataValidation>
  </dataValidations>
  <pageMargins left="0.75" right="0.75" top="1" bottom="1" header="0.5" footer="0.5"/>
  <pageSetup paperSize="9" orientation="portrait" horizontalDpi="200" verticalDpi="200" r:id="rId1"/>
  <headerFooter alignWithMargins="0"/>
  <legacyDrawing r:id="rId2"/>
</worksheet>
</file>

<file path=xl/worksheets/sheet28.xml><?xml version="1.0" encoding="utf-8"?>
<worksheet xmlns="http://schemas.openxmlformats.org/spreadsheetml/2006/main" xmlns:r="http://schemas.openxmlformats.org/officeDocument/2006/relationships">
  <sheetPr codeName="TSH_et_union_vert">
    <tabColor indexed="47"/>
  </sheetPr>
  <dimension ref="A1"/>
  <sheetViews>
    <sheetView showGridLines="0" zoomScaleNormal="100" workbookViewId="0"/>
  </sheetViews>
  <sheetFormatPr defaultRowHeight="15"/>
  <sheetData/>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sheetPr codeName="modList00">
    <tabColor indexed="47"/>
  </sheetPr>
  <dimension ref="A1"/>
  <sheetViews>
    <sheetView showGridLines="0" zoomScaleNormal="100" workbookViewId="0"/>
  </sheetViews>
  <sheetFormatPr defaultRowHeight="15"/>
  <sheetData/>
  <sheetProtection formatColumns="0" formatRows="0"/>
  <pageMargins left="0.75" right="0.75" top="1" bottom="1" header="0.5" footer="0.5"/>
  <pageSetup paperSize="9" orientation="portrait" verticalDpi="0" r:id="rId1"/>
  <headerFooter alignWithMargins="0"/>
</worksheet>
</file>

<file path=xl/worksheets/sheet3.xml><?xml version="1.0" encoding="utf-8"?>
<worksheet xmlns="http://schemas.openxmlformats.org/spreadsheetml/2006/main" xmlns:r="http://schemas.openxmlformats.org/officeDocument/2006/relationships">
  <sheetPr codeName="List00"/>
  <dimension ref="A1:F50"/>
  <sheetViews>
    <sheetView showGridLines="0" topLeftCell="D4" zoomScaleNormal="100" workbookViewId="0">
      <selection activeCell="E5" sqref="E5:F5"/>
    </sheetView>
  </sheetViews>
  <sheetFormatPr defaultRowHeight="15"/>
  <cols>
    <col min="1" max="2" width="10.7109375" hidden="1" customWidth="1"/>
    <col min="3" max="3" width="3.7109375" hidden="1" customWidth="1"/>
    <col min="4" max="4" width="3.7109375" customWidth="1"/>
    <col min="5" max="5" width="42.7109375" customWidth="1"/>
    <col min="6" max="6" width="50.7109375" customWidth="1"/>
    <col min="7" max="7" width="3.7109375" customWidth="1"/>
    <col min="9" max="9" width="9.140625" customWidth="1"/>
    <col min="11" max="11" width="3.140625" customWidth="1"/>
  </cols>
  <sheetData>
    <row r="1" spans="5:6" ht="13.5" hidden="1" customHeight="1">
      <c r="F1">
        <v>30827950</v>
      </c>
    </row>
    <row r="2" spans="5:6" ht="12" hidden="1" customHeight="1"/>
    <row r="3" spans="5:6" hidden="1"/>
    <row r="4" spans="5:6" ht="11.25" customHeight="1">
      <c r="F4" t="e">
        <f>version</f>
        <v>#REF!</v>
      </c>
    </row>
    <row r="5" spans="5:6" ht="40.5" customHeight="1">
      <c r="E5" s="3" t="s">
        <v>557</v>
      </c>
      <c r="F5" s="3"/>
    </row>
    <row r="6" spans="5:6" ht="11.25" customHeight="1"/>
    <row r="7" spans="5:6" ht="19.5" customHeight="1">
      <c r="E7" t="s">
        <v>3</v>
      </c>
      <c r="F7" t="s">
        <v>250</v>
      </c>
    </row>
    <row r="8" spans="5:6" ht="9.9499999999999993" hidden="1" customHeight="1"/>
    <row r="9" spans="5:6" ht="19.5" hidden="1" customHeight="1">
      <c r="E9" t="s">
        <v>120</v>
      </c>
      <c r="F9" t="s">
        <v>43</v>
      </c>
    </row>
    <row r="10" spans="5:6" ht="9.9499999999999993" customHeight="1"/>
    <row r="11" spans="5:6">
      <c r="E11" t="s">
        <v>202</v>
      </c>
      <c r="F11" t="s">
        <v>18</v>
      </c>
    </row>
    <row r="12" spans="5:6" ht="9.9499999999999993" customHeight="1"/>
    <row r="13" spans="5:6" ht="19.5" customHeight="1">
      <c r="E13" t="s">
        <v>137</v>
      </c>
      <c r="F13" t="s">
        <v>200</v>
      </c>
    </row>
    <row r="14" spans="5:6" hidden="1">
      <c r="E14" t="s">
        <v>102</v>
      </c>
      <c r="F14" t="s">
        <v>617</v>
      </c>
    </row>
    <row r="15" spans="5:6" ht="9.9499999999999993" hidden="1" customHeight="1"/>
    <row r="16" spans="5:6" ht="33.75" hidden="1" customHeight="1">
      <c r="E16" t="s">
        <v>558</v>
      </c>
    </row>
    <row r="17" spans="3:6" ht="33.75" hidden="1" customHeight="1">
      <c r="E17" t="s">
        <v>559</v>
      </c>
    </row>
    <row r="18" spans="3:6" ht="3" customHeight="1"/>
    <row r="19" spans="3:6" hidden="1"/>
    <row r="20" spans="3:6" ht="19.5" customHeight="1">
      <c r="C20">
        <v>2019</v>
      </c>
      <c r="E20" t="s">
        <v>304</v>
      </c>
      <c r="F20">
        <v>2019</v>
      </c>
    </row>
    <row r="21" spans="3:6" hidden="1"/>
    <row r="22" spans="3:6" ht="9.9499999999999993" customHeight="1"/>
    <row r="23" spans="3:6" ht="33.75" customHeight="1">
      <c r="E23" t="s">
        <v>25</v>
      </c>
      <c r="F23" t="s">
        <v>18</v>
      </c>
    </row>
    <row r="24" spans="3:6" ht="3.6" customHeight="1"/>
    <row r="25" spans="3:6" ht="30" customHeight="1"/>
    <row r="26" spans="3:6">
      <c r="E26" t="s">
        <v>300</v>
      </c>
      <c r="F26" t="s">
        <v>1192</v>
      </c>
    </row>
    <row r="27" spans="3:6" ht="19.5" hidden="1" customHeight="1">
      <c r="E27" t="s">
        <v>301</v>
      </c>
    </row>
    <row r="28" spans="3:6">
      <c r="E28" t="s">
        <v>4</v>
      </c>
      <c r="F28" t="s">
        <v>1193</v>
      </c>
    </row>
    <row r="29" spans="3:6">
      <c r="E29" t="s">
        <v>5</v>
      </c>
      <c r="F29" t="s">
        <v>1194</v>
      </c>
    </row>
    <row r="30" spans="3:6" ht="19.5" hidden="1" customHeight="1">
      <c r="E30" t="s">
        <v>100</v>
      </c>
    </row>
    <row r="31" spans="3:6" ht="9.75" customHeight="1"/>
    <row r="32" spans="3:6">
      <c r="E32" t="s">
        <v>305</v>
      </c>
      <c r="F32" t="s">
        <v>17</v>
      </c>
    </row>
    <row r="33" spans="5:6">
      <c r="E33" t="s">
        <v>306</v>
      </c>
      <c r="F33" t="s">
        <v>1386</v>
      </c>
    </row>
    <row r="34" spans="5:6" ht="3" customHeight="1"/>
    <row r="35" spans="5:6">
      <c r="E35" t="s">
        <v>307</v>
      </c>
      <c r="F35" t="s">
        <v>18</v>
      </c>
    </row>
    <row r="36" spans="5:6" ht="3" customHeight="1"/>
    <row r="37" spans="5:6">
      <c r="E37" t="s">
        <v>308</v>
      </c>
      <c r="F37" t="s">
        <v>18</v>
      </c>
    </row>
    <row r="38" spans="5:6" hidden="1">
      <c r="E38" t="s">
        <v>540</v>
      </c>
      <c r="F38" t="s">
        <v>18</v>
      </c>
    </row>
    <row r="39" spans="5:6" ht="9.75" customHeight="1"/>
    <row r="40" spans="5:6" ht="19.5" customHeight="1">
      <c r="E40" t="s">
        <v>88</v>
      </c>
      <c r="F40" t="s">
        <v>1387</v>
      </c>
    </row>
    <row r="41" spans="5:6" ht="19.5" customHeight="1">
      <c r="E41" t="s">
        <v>95</v>
      </c>
      <c r="F41" t="s">
        <v>1388</v>
      </c>
    </row>
    <row r="42" spans="5:6" ht="3" customHeight="1"/>
    <row r="43" spans="5:6" ht="19.5" customHeight="1">
      <c r="F43" t="s">
        <v>181</v>
      </c>
    </row>
    <row r="44" spans="5:6" ht="19.5" customHeight="1">
      <c r="E44" t="s">
        <v>20</v>
      </c>
      <c r="F44" t="s">
        <v>1389</v>
      </c>
    </row>
    <row r="45" spans="5:6" ht="19.5" customHeight="1">
      <c r="E45" t="s">
        <v>21</v>
      </c>
      <c r="F45" t="s">
        <v>1390</v>
      </c>
    </row>
    <row r="46" spans="5:6" ht="19.5" customHeight="1">
      <c r="E46" t="s">
        <v>26</v>
      </c>
      <c r="F46" t="s">
        <v>1391</v>
      </c>
    </row>
    <row r="47" spans="5:6" ht="19.5" customHeight="1">
      <c r="E47" t="s">
        <v>22</v>
      </c>
      <c r="F47" t="s">
        <v>1392</v>
      </c>
    </row>
    <row r="48" spans="5:6" ht="3" customHeight="1"/>
    <row r="49" ht="30" customHeight="1"/>
    <row r="50" ht="9.9499999999999993" customHeight="1"/>
  </sheetData>
  <sheetProtection sheet="1" objects="1" scenarios="1" formatColumns="0" formatRows="0"/>
  <dataConsolidate leftLabels="1"/>
  <mergeCells count="1">
    <mergeCell ref="E5:F5"/>
  </mergeCells>
  <phoneticPr fontId="0" type="noConversion"/>
  <dataValidations xWindow="529" yWindow="632" count="9">
    <dataValidation type="textLength" operator="lessThanOrEqual" allowBlank="1" showInputMessage="1" showErrorMessage="1" errorTitle="Ошибка" error="Допускается ввод не более 900 символов!" sqref="F27 F44:F47">
      <formula1>900</formula1>
    </dataValidation>
    <dataValidation type="list" allowBlank="1" showInputMessage="1" showErrorMessage="1" errorTitle="Ошибка" error="Выберите значение из списка" prompt="Выберите значение из списка" sqref="F13">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dataValidation type="whole" allowBlank="1" showInputMessage="1" showErrorMessage="1" errorTitle="Ошибка" error="Допускается ввод чисел от 2 до 99!" prompt="Введите число от 2 до 99" sqref="F17">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dataValidation type="list" allowBlank="1" showInputMessage="1" showErrorMessage="1" sqref="F20">
      <formula1>year_list</formula1>
    </dataValidation>
    <dataValidation allowBlank="1" showInputMessage="1" showErrorMessage="1" prompt="Для выбора выполните двойной щелчок левой клавиши мыши по соответствующей ячейке." sqref="F38"/>
    <dataValidation type="textLength" operator="lessThanOrEqual" allowBlank="1" showInputMessage="1" showErrorMessage="1" errorTitle="Ошибка" error="Допускается ввод не более 900 символов!" sqref="F40">
      <formula1>900</formula1>
    </dataValidation>
    <dataValidation type="textLength" operator="lessThanOrEqual" allowBlank="1" showInputMessage="1" showErrorMessage="1" errorTitle="Ошибка" error="Допускается ввод не более 900 символов!" sqref="F41">
      <formula1>900</formula1>
    </dataValidation>
  </dataValidations>
  <pageMargins left="0.75" right="0.75" top="1" bottom="1" header="0.5" footer="0.5"/>
  <pageSetup paperSize="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sheetPr codeName="modList02">
    <tabColor indexed="47"/>
  </sheetPr>
  <dimension ref="A1:B12"/>
  <sheetViews>
    <sheetView showGridLines="0" topLeftCell="C4" zoomScaleNormal="100" workbookViewId="0"/>
  </sheetViews>
  <sheetFormatPr defaultRowHeight="15"/>
  <cols>
    <col min="1" max="2" width="9.140625" hidden="1" customWidth="1"/>
  </cols>
  <sheetData>
    <row r="1" hidden="1"/>
    <row r="2" hidden="1"/>
    <row r="3" hidden="1"/>
    <row r="4" ht="10.5" customHeight="1"/>
    <row r="5" ht="30" customHeight="1"/>
    <row r="6" ht="15" customHeight="1"/>
    <row r="7" ht="6.95" customHeight="1"/>
    <row r="8" ht="15" customHeight="1"/>
    <row r="9" ht="45" customHeight="1"/>
    <row r="11" ht="45" customHeight="1"/>
    <row r="12" ht="15" customHeight="1"/>
  </sheetData>
  <pageMargins left="0.75" right="0.75" top="1" bottom="1" header="0.5" footer="0.5"/>
  <pageSetup paperSize="9" orientation="portrait" verticalDpi="300" r:id="rId1"/>
  <headerFooter alignWithMargins="0"/>
</worksheet>
</file>

<file path=xl/worksheets/sheet31.xml><?xml version="1.0" encoding="utf-8"?>
<worksheet xmlns="http://schemas.openxmlformats.org/spreadsheetml/2006/main" xmlns:r="http://schemas.openxmlformats.org/officeDocument/2006/relationships">
  <sheetPr codeName="modList03">
    <tabColor indexed="47"/>
  </sheetPr>
  <dimension ref="A1"/>
  <sheetViews>
    <sheetView showGridLines="0" zoomScaleNormal="100" workbookViewId="0"/>
  </sheetViews>
  <sheetFormatPr defaultRowHeight="15"/>
  <sheetData/>
  <pageMargins left="0.7" right="0.7" top="0.75" bottom="0.75" header="0.3" footer="0.3"/>
</worksheet>
</file>

<file path=xl/worksheets/sheet32.xml><?xml version="1.0" encoding="utf-8"?>
<worksheet xmlns="http://schemas.openxmlformats.org/spreadsheetml/2006/main" xmlns:r="http://schemas.openxmlformats.org/officeDocument/2006/relationships">
  <sheetPr codeName="modList04">
    <tabColor indexed="47"/>
  </sheetPr>
  <dimension ref="A1:B15"/>
  <sheetViews>
    <sheetView showGridLines="0" topLeftCell="C6" zoomScaleNormal="100" workbookViewId="0"/>
  </sheetViews>
  <sheetFormatPr defaultRowHeight="15"/>
  <cols>
    <col min="1" max="2" width="9.140625" hidden="1" customWidth="1"/>
    <col min="3" max="3" width="3.7109375" customWidth="1"/>
  </cols>
  <sheetData>
    <row r="1" hidden="1"/>
    <row r="2" hidden="1"/>
    <row r="3" hidden="1"/>
    <row r="4" hidden="1"/>
    <row r="5" hidden="1"/>
    <row r="6" ht="10.5" customHeight="1"/>
    <row r="7" ht="20.100000000000001" customHeight="1"/>
    <row r="8" ht="15" customHeight="1"/>
    <row r="9" ht="6.95" customHeight="1"/>
    <row r="10" ht="22.5" customHeight="1"/>
    <row r="11" ht="11.25" customHeight="1"/>
    <row r="12" ht="15" hidden="1" customHeight="1"/>
    <row r="13" ht="14.1" customHeight="1"/>
    <row r="14" ht="15" customHeight="1"/>
    <row r="15" ht="11.25" customHeight="1"/>
  </sheetData>
  <hyperlinks>
    <hyperlink ref="D11" location="'Ссылки на публикации'!$H$11" tooltip="Кликните по гиперссылке, чтобы перейти на сайт организации или отредактировать её" display="апренрнер"/>
    <hyperlink ref="E11" location="'Ссылки на публикации'!$I$11" tooltip="Кликните по гиперссылке, чтобы перейти на сайт организации или отредактировать её" display="екркерекрер"/>
    <hyperlink ref="D13" location="'Ссылки на публикации'!$H$13" tooltip="Кликните по гиперссылке, чтобы перейти на сайт организации или отредактировать её" display="керкеркерр"/>
    <hyperlink ref="E13" location="'Ссылки на публикации'!$I$13" tooltip="Кликните по гиперссылке, чтобы перейти на сайт организации или отредактировать её" display="керкеркркеркер"/>
  </hyperlinks>
  <pageMargins left="0.75" right="0.75" top="1" bottom="1" header="0.5" footer="0.5"/>
  <pageSetup paperSize="9" orientation="portrait" verticalDpi="300" r:id="rId1"/>
  <headerFooter alignWithMargins="0"/>
  <drawing r:id="rId2"/>
</worksheet>
</file>

<file path=xl/worksheets/sheet33.xml><?xml version="1.0" encoding="utf-8"?>
<worksheet xmlns="http://schemas.openxmlformats.org/spreadsheetml/2006/main" xmlns:r="http://schemas.openxmlformats.org/officeDocument/2006/relationships">
  <sheetPr codeName="modList09">
    <tabColor indexed="47"/>
  </sheetPr>
  <dimension ref="A12:A424"/>
  <sheetViews>
    <sheetView showGridLines="0" zoomScaleNormal="100" workbookViewId="0"/>
  </sheetViews>
  <sheetFormatPr defaultRowHeight="15"/>
  <sheetData>
    <row r="12" ht="14.2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34.xml><?xml version="1.0" encoding="utf-8"?>
<worksheet xmlns="http://schemas.openxmlformats.org/spreadsheetml/2006/main" xmlns:r="http://schemas.openxmlformats.org/officeDocument/2006/relationships">
  <sheetPr codeName="modHTTP">
    <tabColor indexed="47"/>
  </sheetPr>
  <dimension ref="A1"/>
  <sheetViews>
    <sheetView showGridLines="0" zoomScaleNormal="100" workbookViewId="0"/>
  </sheetViews>
  <sheetFormatPr defaultRowHeight="15"/>
  <sheetData/>
  <pageMargins left="0.75" right="0.75" top="1" bottom="1" header="0.5" footer="0.5"/>
  <headerFooter alignWithMargins="0"/>
</worksheet>
</file>

<file path=xl/worksheets/sheet35.xml><?xml version="1.0" encoding="utf-8"?>
<worksheet xmlns="http://schemas.openxmlformats.org/spreadsheetml/2006/main" xmlns:r="http://schemas.openxmlformats.org/officeDocument/2006/relationships">
  <sheetPr codeName="modfrmRegion">
    <tabColor rgb="FFFFCC99"/>
  </sheetPr>
  <dimension ref="A1"/>
  <sheetViews>
    <sheetView showGridLines="0" zoomScaleNormal="100" workbookViewId="0"/>
  </sheetViews>
  <sheetFormatPr defaultRowHeight="15"/>
  <sheetData/>
  <pageMargins left="0.7" right="0.7" top="0.75" bottom="0.75" header="0.3" footer="0.3"/>
  <pageSetup paperSize="9" orientation="portrait" verticalDpi="0" r:id="rId1"/>
</worksheet>
</file>

<file path=xl/worksheets/sheet36.xml><?xml version="1.0" encoding="utf-8"?>
<worksheet xmlns="http://schemas.openxmlformats.org/spreadsheetml/2006/main" xmlns:r="http://schemas.openxmlformats.org/officeDocument/2006/relationships">
  <sheetPr codeName="MR_LIST">
    <tabColor rgb="FFFFCC99"/>
  </sheetPr>
  <dimension ref="A1"/>
  <sheetViews>
    <sheetView showGridLines="0" zoomScaleNormal="100" workbookViewId="0"/>
  </sheetViews>
  <sheetFormatPr defaultRowHeight="15"/>
  <sheetData/>
  <sheetProtection formatColumns="0" formatRows="0"/>
  <pageMargins left="0.7" right="0.7" top="0.75" bottom="0.75" header="0.3" footer="0.3"/>
</worksheet>
</file>

<file path=xl/worksheets/sheet37.xml><?xml version="1.0" encoding="utf-8"?>
<worksheet xmlns="http://schemas.openxmlformats.org/spreadsheetml/2006/main" xmlns:r="http://schemas.openxmlformats.org/officeDocument/2006/relationships">
  <sheetPr codeName="REESTR_VT">
    <tabColor indexed="47"/>
  </sheetPr>
  <dimension ref="A1"/>
  <sheetViews>
    <sheetView showGridLines="0" zoomScaleNormal="100" workbookViewId="0"/>
  </sheetViews>
  <sheetFormatPr defaultRowHeight="15"/>
  <cols>
    <col min="2" max="2" width="65.28515625" customWidth="1"/>
    <col min="3" max="3" width="41" customWidth="1"/>
  </cols>
  <sheetData/>
  <pageMargins left="0.7" right="0.7" top="0.75" bottom="0.75" header="0.3" footer="0.3"/>
</worksheet>
</file>

<file path=xl/worksheets/sheet38.xml><?xml version="1.0" encoding="utf-8"?>
<worksheet xmlns="http://schemas.openxmlformats.org/spreadsheetml/2006/main" xmlns:r="http://schemas.openxmlformats.org/officeDocument/2006/relationships">
  <sheetPr codeName="REESTR_VED">
    <tabColor indexed="47"/>
  </sheetPr>
  <dimension ref="A1:B4"/>
  <sheetViews>
    <sheetView showGridLines="0" zoomScaleNormal="100" workbookViewId="0"/>
  </sheetViews>
  <sheetFormatPr defaultRowHeight="15"/>
  <cols>
    <col min="2" max="2" width="65.28515625" customWidth="1"/>
    <col min="3" max="3" width="41" customWidth="1"/>
  </cols>
  <sheetData>
    <row r="1" spans="1:2">
      <c r="A1" t="s">
        <v>96</v>
      </c>
      <c r="B1" t="s">
        <v>97</v>
      </c>
    </row>
    <row r="2" spans="1:2">
      <c r="A2">
        <v>4189714</v>
      </c>
      <c r="B2" t="s">
        <v>620</v>
      </c>
    </row>
    <row r="3" spans="1:2">
      <c r="A3">
        <v>4189713</v>
      </c>
      <c r="B3" t="s">
        <v>621</v>
      </c>
    </row>
    <row r="4" spans="1:2">
      <c r="A4">
        <v>4189712</v>
      </c>
      <c r="B4" t="s">
        <v>622</v>
      </c>
    </row>
  </sheetData>
  <pageMargins left="0.7" right="0.7" top="0.75" bottom="0.75" header="0.3" footer="0.3"/>
</worksheet>
</file>

<file path=xl/worksheets/sheet39.xml><?xml version="1.0" encoding="utf-8"?>
<worksheet xmlns="http://schemas.openxmlformats.org/spreadsheetml/2006/main" xmlns:r="http://schemas.openxmlformats.org/officeDocument/2006/relationships">
  <sheetPr codeName="modfrmReestrObj">
    <tabColor indexed="47"/>
  </sheetPr>
  <dimension ref="A1"/>
  <sheetViews>
    <sheetView showGridLines="0" zoomScaleNormal="100" workbookViewId="0"/>
  </sheetViews>
  <sheetFormatPr defaultRowHeight="15"/>
  <sheetData/>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sheetPr codeName="List09">
    <pageSetUpPr fitToPage="1"/>
  </sheetPr>
  <dimension ref="A1:R20"/>
  <sheetViews>
    <sheetView showGridLines="0" topLeftCell="C3" zoomScaleNormal="100" workbookViewId="0">
      <selection activeCell="E12" sqref="E12:E16"/>
    </sheetView>
  </sheetViews>
  <sheetFormatPr defaultRowHeight="15"/>
  <cols>
    <col min="1" max="2" width="9.140625" hidden="1" customWidth="1"/>
    <col min="3" max="3" width="3.7109375" customWidth="1"/>
    <col min="4" max="4" width="6.28515625" customWidth="1"/>
    <col min="5" max="5" width="46.42578125" customWidth="1"/>
    <col min="6" max="6" width="3.7109375" customWidth="1"/>
    <col min="7" max="7" width="5.7109375" customWidth="1"/>
    <col min="8" max="8" width="41.42578125" bestFit="1" customWidth="1"/>
    <col min="9" max="9" width="3.7109375" customWidth="1"/>
    <col min="10" max="10" width="5.7109375" customWidth="1"/>
    <col min="11" max="11" width="32.5703125" customWidth="1"/>
    <col min="12" max="12" width="14.85546875" customWidth="1"/>
    <col min="13" max="13" width="13.140625" hidden="1" customWidth="1"/>
    <col min="14" max="16" width="9.140625" hidden="1" customWidth="1"/>
    <col min="17" max="17" width="25.7109375" hidden="1" customWidth="1"/>
    <col min="18" max="18" width="14.42578125" hidden="1" customWidth="1"/>
  </cols>
  <sheetData>
    <row r="1" spans="2:18" ht="16.5" hidden="1" customHeight="1">
      <c r="K1" t="s">
        <v>132</v>
      </c>
      <c r="L1" t="s">
        <v>123</v>
      </c>
      <c r="M1" t="s">
        <v>131</v>
      </c>
    </row>
    <row r="2" spans="2:18" ht="16.5" hidden="1" customHeight="1"/>
    <row r="3" spans="2:18" ht="3" customHeight="1"/>
    <row r="4" spans="2:18">
      <c r="D4" s="3" t="s">
        <v>309</v>
      </c>
      <c r="E4" s="3"/>
      <c r="F4" s="3"/>
      <c r="G4" s="3"/>
      <c r="H4" s="3"/>
    </row>
    <row r="5" spans="2:18" ht="3" hidden="1" customHeight="1"/>
    <row r="6" spans="2:18" ht="20.100000000000001" hidden="1" customHeight="1">
      <c r="D6" s="3"/>
      <c r="E6" s="3"/>
      <c r="F6" s="3" t="s">
        <v>17</v>
      </c>
      <c r="G6" s="3"/>
    </row>
    <row r="7" spans="2:18" ht="45.75" customHeight="1">
      <c r="E7" s="3"/>
      <c r="F7" s="3"/>
      <c r="G7" s="3"/>
      <c r="H7" s="3"/>
      <c r="I7" s="3"/>
      <c r="J7" s="3"/>
      <c r="K7" s="3"/>
      <c r="L7" s="3"/>
    </row>
    <row r="8" spans="2:18">
      <c r="D8" s="3" t="s">
        <v>310</v>
      </c>
      <c r="E8" s="3"/>
      <c r="F8" s="3" t="s">
        <v>121</v>
      </c>
      <c r="G8" s="3"/>
      <c r="H8" s="3"/>
      <c r="I8" s="3" t="s">
        <v>122</v>
      </c>
      <c r="J8" s="3"/>
      <c r="K8" s="3"/>
      <c r="L8" s="3"/>
    </row>
    <row r="9" spans="2:18" ht="20.25" customHeight="1">
      <c r="D9" t="s">
        <v>23</v>
      </c>
      <c r="E9" t="s">
        <v>129</v>
      </c>
      <c r="F9" s="3" t="s">
        <v>23</v>
      </c>
      <c r="G9" s="3"/>
      <c r="H9" t="s">
        <v>129</v>
      </c>
      <c r="I9" s="3" t="s">
        <v>23</v>
      </c>
      <c r="J9" s="3"/>
      <c r="K9" t="s">
        <v>129</v>
      </c>
      <c r="L9" t="s">
        <v>123</v>
      </c>
    </row>
    <row r="10" spans="2:18" ht="12" customHeight="1">
      <c r="D10" t="s">
        <v>24</v>
      </c>
      <c r="E10" t="s">
        <v>0</v>
      </c>
      <c r="F10" s="3" t="s">
        <v>1</v>
      </c>
      <c r="G10" s="3"/>
      <c r="H10" t="s">
        <v>2</v>
      </c>
      <c r="I10" s="3" t="s">
        <v>11</v>
      </c>
      <c r="J10" s="3"/>
      <c r="K10" t="s">
        <v>12</v>
      </c>
      <c r="L10" t="s">
        <v>27</v>
      </c>
    </row>
    <row r="11" spans="2:18" hidden="1">
      <c r="D11">
        <v>0</v>
      </c>
      <c r="F11" t="s">
        <v>125</v>
      </c>
      <c r="I11" t="s">
        <v>125</v>
      </c>
      <c r="M11" t="s">
        <v>217</v>
      </c>
      <c r="P11" t="s">
        <v>218</v>
      </c>
      <c r="Q11" t="s">
        <v>219</v>
      </c>
      <c r="R11" t="s">
        <v>220</v>
      </c>
    </row>
    <row r="12" spans="2:18" ht="15.75" hidden="1" customHeight="1">
      <c r="B12" t="s">
        <v>130</v>
      </c>
      <c r="C12" s="3"/>
      <c r="D12" s="3">
        <v>1</v>
      </c>
      <c r="E12" s="3" t="s">
        <v>1895</v>
      </c>
      <c r="F12" t="s">
        <v>125</v>
      </c>
      <c r="G12">
        <v>0</v>
      </c>
      <c r="I12" t="s">
        <v>125</v>
      </c>
      <c r="J12" t="s">
        <v>221</v>
      </c>
      <c r="M12">
        <f>mergeValue(H12)</f>
        <v>0</v>
      </c>
      <c r="P12" t="str">
        <f t="array" ref="P12">IF(ISERROR(MATCH(MID(Q12,1,250),MID(note_ter,1,250),0)),"n","y")</f>
        <v>y</v>
      </c>
      <c r="Q12" t="s">
        <v>1895</v>
      </c>
      <c r="R12" t="str">
        <f>K12&amp;"("&amp;L12&amp;")"</f>
        <v>()</v>
      </c>
    </row>
    <row r="13" spans="2:18" ht="15" hidden="1" customHeight="1">
      <c r="B13" t="s">
        <v>130</v>
      </c>
      <c r="C13" s="3"/>
      <c r="D13" s="3"/>
      <c r="E13" s="3"/>
      <c r="F13" s="3" t="s">
        <v>125</v>
      </c>
      <c r="G13" s="3">
        <v>1</v>
      </c>
      <c r="H13" s="3" t="s">
        <v>1484</v>
      </c>
      <c r="I13" t="s">
        <v>125</v>
      </c>
      <c r="J13" t="s">
        <v>221</v>
      </c>
      <c r="M13" t="str">
        <f>mergeValue(H13)</f>
        <v>Город Брянск</v>
      </c>
      <c r="R13" t="str">
        <f>K13&amp;"("&amp;L13&amp;")"</f>
        <v>()</v>
      </c>
    </row>
    <row r="14" spans="2:18" ht="45" customHeight="1">
      <c r="B14" t="s">
        <v>130</v>
      </c>
      <c r="C14" s="3"/>
      <c r="D14" s="3"/>
      <c r="E14" s="3"/>
      <c r="F14" s="3"/>
      <c r="G14" s="3"/>
      <c r="H14" s="3"/>
      <c r="I14" t="s">
        <v>125</v>
      </c>
      <c r="J14">
        <v>1</v>
      </c>
      <c r="K14" t="s">
        <v>1484</v>
      </c>
      <c r="L14" t="s">
        <v>1485</v>
      </c>
      <c r="M14" t="str">
        <f>mergeValue(H14)</f>
        <v>Город Брянск</v>
      </c>
      <c r="R14" t="str">
        <f>K14&amp;" ("&amp;L14&amp;")"</f>
        <v>Город Брянск (15701000)</v>
      </c>
    </row>
    <row r="15" spans="2:18" ht="0.95" customHeight="1">
      <c r="C15" s="3"/>
      <c r="D15" s="3"/>
      <c r="E15" s="3"/>
      <c r="F15" s="3"/>
      <c r="G15" s="3"/>
      <c r="H15" s="3"/>
      <c r="I15" t="s">
        <v>125</v>
      </c>
      <c r="K15" t="s">
        <v>125</v>
      </c>
    </row>
    <row r="16" spans="2:18" ht="0.95" customHeight="1">
      <c r="C16" s="3"/>
      <c r="D16" s="3"/>
      <c r="E16" s="3"/>
      <c r="F16" t="s">
        <v>125</v>
      </c>
      <c r="G16" t="s">
        <v>125</v>
      </c>
      <c r="H16" t="s">
        <v>125</v>
      </c>
      <c r="I16" t="s">
        <v>125</v>
      </c>
    </row>
    <row r="17" spans="2:17" hidden="1">
      <c r="B17" t="s">
        <v>143</v>
      </c>
      <c r="E17" t="s">
        <v>125</v>
      </c>
      <c r="F17" t="s">
        <v>125</v>
      </c>
      <c r="I17" t="s">
        <v>125</v>
      </c>
      <c r="Q17" t="s">
        <v>311</v>
      </c>
    </row>
    <row r="18" spans="2:17" ht="21" customHeight="1"/>
    <row r="20" spans="2:17" ht="0.75" customHeight="1"/>
  </sheetData>
  <sheetProtection sheet="1" objects="1" scenarios="1" formatColumns="0" formatRows="0"/>
  <mergeCells count="17">
    <mergeCell ref="H13:H15"/>
    <mergeCell ref="C12:C16"/>
    <mergeCell ref="D12:D16"/>
    <mergeCell ref="E12:E16"/>
    <mergeCell ref="F13:F15"/>
    <mergeCell ref="G13:G15"/>
    <mergeCell ref="F9:G9"/>
    <mergeCell ref="I9:J9"/>
    <mergeCell ref="F10:G10"/>
    <mergeCell ref="I10:J10"/>
    <mergeCell ref="D4:H4"/>
    <mergeCell ref="D6:E6"/>
    <mergeCell ref="F6:G6"/>
    <mergeCell ref="D8:E8"/>
    <mergeCell ref="F8:H8"/>
    <mergeCell ref="I8:L8"/>
    <mergeCell ref="E7:L7"/>
  </mergeCells>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40.xml><?xml version="1.0" encoding="utf-8"?>
<worksheet xmlns="http://schemas.openxmlformats.org/spreadsheetml/2006/main" xmlns:r="http://schemas.openxmlformats.org/officeDocument/2006/relationships">
  <sheetPr codeName="OrgData">
    <tabColor indexed="47"/>
  </sheetPr>
  <dimension ref="A1"/>
  <sheetViews>
    <sheetView showGridLines="0" zoomScaleNormal="100" workbookViewId="0"/>
  </sheetViews>
  <sheetFormatPr defaultRowHeight="15"/>
  <sheetData/>
  <dataValidations count="1">
    <dataValidation type="textLength" operator="lessThanOrEqual" allowBlank="1" showInputMessage="1" showErrorMessage="1" errorTitle="Ошибка" error="Допускается ввод не более 900 символов!" sqref="F34:F35 F38:F41">
      <formula1>900</formula1>
    </dataValidation>
  </dataValidations>
  <pageMargins left="0.75" right="0.75" top="1" bottom="1" header="0.5" footer="0.5"/>
  <pageSetup paperSize="9" orientation="portrait" verticalDpi="0" r:id="rId1"/>
  <headerFooter alignWithMargins="0"/>
</worksheet>
</file>

<file path=xl/worksheets/sheet41.xml><?xml version="1.0" encoding="utf-8"?>
<worksheet xmlns="http://schemas.openxmlformats.org/spreadsheetml/2006/main" xmlns:r="http://schemas.openxmlformats.org/officeDocument/2006/relationships">
  <sheetPr codeName="modfrmReestr">
    <tabColor indexed="47"/>
  </sheetPr>
  <dimension ref="A1"/>
  <sheetViews>
    <sheetView showGridLines="0" zoomScaleNormal="10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sheetPr codeName="modUpdTemplMain">
    <tabColor indexed="47"/>
  </sheetPr>
  <dimension ref="A1"/>
  <sheetViews>
    <sheetView showGridLines="0" zoomScaleNormal="10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sheetPr codeName="TSH_REESTR_ORG">
    <tabColor indexed="47"/>
  </sheetPr>
  <dimension ref="A1:J213"/>
  <sheetViews>
    <sheetView showGridLines="0" zoomScaleNormal="100" workbookViewId="0"/>
  </sheetViews>
  <sheetFormatPr defaultRowHeight="15"/>
  <cols>
    <col min="1" max="1" width="11.5703125" customWidth="1"/>
    <col min="4" max="4" width="13" customWidth="1"/>
    <col min="6" max="6" width="15.28515625" customWidth="1"/>
    <col min="7" max="7" width="20" customWidth="1"/>
    <col min="8" max="8" width="26.85546875" customWidth="1"/>
    <col min="9" max="9" width="12.28515625" customWidth="1"/>
  </cols>
  <sheetData>
    <row r="1" spans="1:10">
      <c r="A1" t="s">
        <v>1384</v>
      </c>
      <c r="B1" t="s">
        <v>623</v>
      </c>
      <c r="C1" t="s">
        <v>624</v>
      </c>
      <c r="D1" t="s">
        <v>625</v>
      </c>
      <c r="E1" t="s">
        <v>626</v>
      </c>
      <c r="F1" t="s">
        <v>627</v>
      </c>
      <c r="G1" t="s">
        <v>628</v>
      </c>
      <c r="H1" t="s">
        <v>629</v>
      </c>
      <c r="I1" t="s">
        <v>630</v>
      </c>
    </row>
    <row r="2" spans="1:10">
      <c r="A2">
        <v>1</v>
      </c>
      <c r="B2" t="s">
        <v>631</v>
      </c>
      <c r="C2" t="s">
        <v>250</v>
      </c>
      <c r="D2" t="s">
        <v>632</v>
      </c>
      <c r="E2" t="s">
        <v>633</v>
      </c>
      <c r="F2" t="s">
        <v>634</v>
      </c>
      <c r="G2" t="s">
        <v>635</v>
      </c>
      <c r="H2" t="s">
        <v>636</v>
      </c>
      <c r="J2" t="s">
        <v>1385</v>
      </c>
    </row>
    <row r="3" spans="1:10">
      <c r="A3">
        <v>2</v>
      </c>
      <c r="B3" t="s">
        <v>631</v>
      </c>
      <c r="C3" t="s">
        <v>250</v>
      </c>
      <c r="D3" t="s">
        <v>637</v>
      </c>
      <c r="E3" t="s">
        <v>638</v>
      </c>
      <c r="F3" t="s">
        <v>639</v>
      </c>
      <c r="G3" t="s">
        <v>640</v>
      </c>
      <c r="H3" t="s">
        <v>641</v>
      </c>
      <c r="J3" t="s">
        <v>1385</v>
      </c>
    </row>
    <row r="4" spans="1:10">
      <c r="A4">
        <v>3</v>
      </c>
      <c r="B4" t="s">
        <v>631</v>
      </c>
      <c r="C4" t="s">
        <v>250</v>
      </c>
      <c r="D4" t="s">
        <v>642</v>
      </c>
      <c r="E4" t="s">
        <v>643</v>
      </c>
      <c r="F4" t="s">
        <v>644</v>
      </c>
      <c r="G4" t="s">
        <v>645</v>
      </c>
      <c r="H4" t="s">
        <v>646</v>
      </c>
      <c r="J4" t="s">
        <v>1385</v>
      </c>
    </row>
    <row r="5" spans="1:10">
      <c r="A5">
        <v>4</v>
      </c>
      <c r="B5" t="s">
        <v>631</v>
      </c>
      <c r="C5" t="s">
        <v>250</v>
      </c>
      <c r="D5" t="s">
        <v>647</v>
      </c>
      <c r="E5" t="s">
        <v>648</v>
      </c>
      <c r="F5" t="s">
        <v>639</v>
      </c>
      <c r="G5" t="s">
        <v>649</v>
      </c>
      <c r="J5" t="s">
        <v>1385</v>
      </c>
    </row>
    <row r="6" spans="1:10">
      <c r="A6">
        <v>5</v>
      </c>
      <c r="B6" t="s">
        <v>631</v>
      </c>
      <c r="C6" t="s">
        <v>250</v>
      </c>
      <c r="D6" t="s">
        <v>650</v>
      </c>
      <c r="E6" t="s">
        <v>651</v>
      </c>
      <c r="F6" t="s">
        <v>652</v>
      </c>
      <c r="G6" t="s">
        <v>653</v>
      </c>
      <c r="J6" t="s">
        <v>1385</v>
      </c>
    </row>
    <row r="7" spans="1:10">
      <c r="A7">
        <v>6</v>
      </c>
      <c r="B7" t="s">
        <v>631</v>
      </c>
      <c r="C7" t="s">
        <v>250</v>
      </c>
      <c r="D7" t="s">
        <v>654</v>
      </c>
      <c r="E7" t="s">
        <v>651</v>
      </c>
      <c r="F7" t="s">
        <v>652</v>
      </c>
      <c r="G7" t="s">
        <v>655</v>
      </c>
      <c r="J7" t="s">
        <v>1385</v>
      </c>
    </row>
    <row r="8" spans="1:10">
      <c r="A8">
        <v>7</v>
      </c>
      <c r="B8" t="s">
        <v>631</v>
      </c>
      <c r="C8" t="s">
        <v>250</v>
      </c>
      <c r="D8" t="s">
        <v>656</v>
      </c>
      <c r="E8" t="s">
        <v>657</v>
      </c>
      <c r="F8" t="s">
        <v>658</v>
      </c>
      <c r="G8" t="s">
        <v>649</v>
      </c>
      <c r="H8" t="s">
        <v>659</v>
      </c>
      <c r="J8" t="s">
        <v>1385</v>
      </c>
    </row>
    <row r="9" spans="1:10">
      <c r="A9">
        <v>8</v>
      </c>
      <c r="B9" t="s">
        <v>631</v>
      </c>
      <c r="C9" t="s">
        <v>250</v>
      </c>
      <c r="D9" t="s">
        <v>660</v>
      </c>
      <c r="E9" t="s">
        <v>661</v>
      </c>
      <c r="F9" t="s">
        <v>662</v>
      </c>
      <c r="G9" t="s">
        <v>663</v>
      </c>
      <c r="H9" t="s">
        <v>664</v>
      </c>
      <c r="J9" t="s">
        <v>1385</v>
      </c>
    </row>
    <row r="10" spans="1:10">
      <c r="A10">
        <v>9</v>
      </c>
      <c r="B10" t="s">
        <v>631</v>
      </c>
      <c r="C10" t="s">
        <v>250</v>
      </c>
      <c r="D10" t="s">
        <v>665</v>
      </c>
      <c r="E10" t="s">
        <v>666</v>
      </c>
      <c r="F10" t="s">
        <v>667</v>
      </c>
      <c r="G10" t="s">
        <v>635</v>
      </c>
      <c r="H10" t="s">
        <v>668</v>
      </c>
      <c r="J10" t="s">
        <v>1385</v>
      </c>
    </row>
    <row r="11" spans="1:10">
      <c r="A11">
        <v>10</v>
      </c>
      <c r="B11" t="s">
        <v>631</v>
      </c>
      <c r="C11" t="s">
        <v>250</v>
      </c>
      <c r="D11" t="s">
        <v>669</v>
      </c>
      <c r="E11" t="s">
        <v>670</v>
      </c>
      <c r="F11" t="s">
        <v>671</v>
      </c>
      <c r="G11" t="s">
        <v>635</v>
      </c>
      <c r="J11" t="s">
        <v>1385</v>
      </c>
    </row>
    <row r="12" spans="1:10">
      <c r="A12">
        <v>11</v>
      </c>
      <c r="B12" t="s">
        <v>631</v>
      </c>
      <c r="C12" t="s">
        <v>250</v>
      </c>
      <c r="D12" t="s">
        <v>672</v>
      </c>
      <c r="E12" t="s">
        <v>673</v>
      </c>
      <c r="F12" t="s">
        <v>674</v>
      </c>
      <c r="G12" t="s">
        <v>635</v>
      </c>
      <c r="H12" t="s">
        <v>675</v>
      </c>
      <c r="J12" t="s">
        <v>1385</v>
      </c>
    </row>
    <row r="13" spans="1:10">
      <c r="A13">
        <v>12</v>
      </c>
      <c r="B13" t="s">
        <v>631</v>
      </c>
      <c r="C13" t="s">
        <v>250</v>
      </c>
      <c r="D13" t="s">
        <v>676</v>
      </c>
      <c r="E13" t="s">
        <v>677</v>
      </c>
      <c r="F13" t="s">
        <v>678</v>
      </c>
      <c r="G13" t="s">
        <v>679</v>
      </c>
      <c r="H13" t="s">
        <v>680</v>
      </c>
      <c r="J13" t="s">
        <v>1385</v>
      </c>
    </row>
    <row r="14" spans="1:10">
      <c r="A14">
        <v>13</v>
      </c>
      <c r="B14" t="s">
        <v>631</v>
      </c>
      <c r="C14" t="s">
        <v>250</v>
      </c>
      <c r="D14" t="s">
        <v>681</v>
      </c>
      <c r="E14" t="s">
        <v>682</v>
      </c>
      <c r="F14" t="s">
        <v>683</v>
      </c>
      <c r="G14" t="s">
        <v>684</v>
      </c>
      <c r="J14" t="s">
        <v>1385</v>
      </c>
    </row>
    <row r="15" spans="1:10">
      <c r="A15">
        <v>14</v>
      </c>
      <c r="B15" t="s">
        <v>631</v>
      </c>
      <c r="C15" t="s">
        <v>250</v>
      </c>
      <c r="D15" t="s">
        <v>685</v>
      </c>
      <c r="E15" t="s">
        <v>686</v>
      </c>
      <c r="F15" t="s">
        <v>687</v>
      </c>
      <c r="G15" t="s">
        <v>688</v>
      </c>
      <c r="J15" t="s">
        <v>1385</v>
      </c>
    </row>
    <row r="16" spans="1:10">
      <c r="A16">
        <v>15</v>
      </c>
      <c r="B16" t="s">
        <v>631</v>
      </c>
      <c r="C16" t="s">
        <v>250</v>
      </c>
      <c r="D16" t="s">
        <v>689</v>
      </c>
      <c r="E16" t="s">
        <v>690</v>
      </c>
      <c r="F16" t="s">
        <v>691</v>
      </c>
      <c r="G16" t="s">
        <v>645</v>
      </c>
      <c r="J16" t="s">
        <v>1385</v>
      </c>
    </row>
    <row r="17" spans="1:10">
      <c r="A17">
        <v>16</v>
      </c>
      <c r="B17" t="s">
        <v>631</v>
      </c>
      <c r="C17" t="s">
        <v>250</v>
      </c>
      <c r="D17" t="s">
        <v>692</v>
      </c>
      <c r="E17" t="s">
        <v>693</v>
      </c>
      <c r="F17" t="s">
        <v>694</v>
      </c>
      <c r="G17" t="s">
        <v>688</v>
      </c>
      <c r="J17" t="s">
        <v>1385</v>
      </c>
    </row>
    <row r="18" spans="1:10">
      <c r="A18">
        <v>17</v>
      </c>
      <c r="B18" t="s">
        <v>631</v>
      </c>
      <c r="C18" t="s">
        <v>250</v>
      </c>
      <c r="D18" t="s">
        <v>695</v>
      </c>
      <c r="E18" t="s">
        <v>696</v>
      </c>
      <c r="F18" t="s">
        <v>697</v>
      </c>
      <c r="G18" t="s">
        <v>649</v>
      </c>
      <c r="J18" t="s">
        <v>1385</v>
      </c>
    </row>
    <row r="19" spans="1:10">
      <c r="A19">
        <v>18</v>
      </c>
      <c r="B19" t="s">
        <v>631</v>
      </c>
      <c r="C19" t="s">
        <v>250</v>
      </c>
      <c r="D19" t="s">
        <v>698</v>
      </c>
      <c r="E19" t="s">
        <v>699</v>
      </c>
      <c r="F19" t="s">
        <v>700</v>
      </c>
      <c r="G19" t="s">
        <v>645</v>
      </c>
      <c r="J19" t="s">
        <v>1385</v>
      </c>
    </row>
    <row r="20" spans="1:10">
      <c r="A20">
        <v>19</v>
      </c>
      <c r="B20" t="s">
        <v>631</v>
      </c>
      <c r="C20" t="s">
        <v>250</v>
      </c>
      <c r="D20" t="s">
        <v>701</v>
      </c>
      <c r="E20" t="s">
        <v>702</v>
      </c>
      <c r="F20" t="s">
        <v>703</v>
      </c>
      <c r="G20" t="s">
        <v>635</v>
      </c>
      <c r="H20" t="s">
        <v>704</v>
      </c>
      <c r="J20" t="s">
        <v>1385</v>
      </c>
    </row>
    <row r="21" spans="1:10">
      <c r="A21">
        <v>20</v>
      </c>
      <c r="B21" t="s">
        <v>631</v>
      </c>
      <c r="C21" t="s">
        <v>250</v>
      </c>
      <c r="D21" t="s">
        <v>705</v>
      </c>
      <c r="E21" t="s">
        <v>706</v>
      </c>
      <c r="F21" t="s">
        <v>707</v>
      </c>
      <c r="G21" t="s">
        <v>645</v>
      </c>
      <c r="J21" t="s">
        <v>1385</v>
      </c>
    </row>
    <row r="22" spans="1:10">
      <c r="A22">
        <v>21</v>
      </c>
      <c r="B22" t="s">
        <v>631</v>
      </c>
      <c r="C22" t="s">
        <v>250</v>
      </c>
      <c r="D22" t="s">
        <v>708</v>
      </c>
      <c r="E22" t="s">
        <v>709</v>
      </c>
      <c r="F22" t="s">
        <v>710</v>
      </c>
      <c r="G22" t="s">
        <v>688</v>
      </c>
      <c r="J22" t="s">
        <v>1385</v>
      </c>
    </row>
    <row r="23" spans="1:10">
      <c r="A23">
        <v>22</v>
      </c>
      <c r="B23" t="s">
        <v>631</v>
      </c>
      <c r="C23" t="s">
        <v>250</v>
      </c>
      <c r="D23" t="s">
        <v>711</v>
      </c>
      <c r="E23" t="s">
        <v>712</v>
      </c>
      <c r="F23" t="s">
        <v>713</v>
      </c>
      <c r="G23" t="s">
        <v>714</v>
      </c>
      <c r="J23" t="s">
        <v>1385</v>
      </c>
    </row>
    <row r="24" spans="1:10">
      <c r="A24">
        <v>23</v>
      </c>
      <c r="B24" t="s">
        <v>631</v>
      </c>
      <c r="C24" t="s">
        <v>250</v>
      </c>
      <c r="D24" t="s">
        <v>715</v>
      </c>
      <c r="E24" t="s">
        <v>716</v>
      </c>
      <c r="F24" t="s">
        <v>717</v>
      </c>
      <c r="G24" t="s">
        <v>688</v>
      </c>
      <c r="J24" t="s">
        <v>1385</v>
      </c>
    </row>
    <row r="25" spans="1:10">
      <c r="A25">
        <v>24</v>
      </c>
      <c r="B25" t="s">
        <v>631</v>
      </c>
      <c r="C25" t="s">
        <v>250</v>
      </c>
      <c r="D25" t="s">
        <v>718</v>
      </c>
      <c r="E25" t="s">
        <v>719</v>
      </c>
      <c r="F25" t="s">
        <v>720</v>
      </c>
      <c r="G25" t="s">
        <v>649</v>
      </c>
      <c r="J25" t="s">
        <v>1385</v>
      </c>
    </row>
    <row r="26" spans="1:10">
      <c r="A26">
        <v>25</v>
      </c>
      <c r="B26" t="s">
        <v>631</v>
      </c>
      <c r="C26" t="s">
        <v>250</v>
      </c>
      <c r="D26" t="s">
        <v>721</v>
      </c>
      <c r="E26" t="s">
        <v>722</v>
      </c>
      <c r="F26" t="s">
        <v>723</v>
      </c>
      <c r="G26" t="s">
        <v>635</v>
      </c>
      <c r="J26" t="s">
        <v>1385</v>
      </c>
    </row>
    <row r="27" spans="1:10">
      <c r="A27">
        <v>26</v>
      </c>
      <c r="B27" t="s">
        <v>631</v>
      </c>
      <c r="C27" t="s">
        <v>250</v>
      </c>
      <c r="D27" t="s">
        <v>724</v>
      </c>
      <c r="E27" t="s">
        <v>725</v>
      </c>
      <c r="F27" t="s">
        <v>726</v>
      </c>
      <c r="G27" t="s">
        <v>727</v>
      </c>
      <c r="J27" t="s">
        <v>1385</v>
      </c>
    </row>
    <row r="28" spans="1:10">
      <c r="A28">
        <v>27</v>
      </c>
      <c r="B28" t="s">
        <v>631</v>
      </c>
      <c r="C28" t="s">
        <v>250</v>
      </c>
      <c r="D28" t="s">
        <v>728</v>
      </c>
      <c r="E28" t="s">
        <v>729</v>
      </c>
      <c r="F28" t="s">
        <v>730</v>
      </c>
      <c r="G28" t="s">
        <v>731</v>
      </c>
      <c r="J28" t="s">
        <v>1385</v>
      </c>
    </row>
    <row r="29" spans="1:10">
      <c r="A29">
        <v>28</v>
      </c>
      <c r="B29" t="s">
        <v>631</v>
      </c>
      <c r="C29" t="s">
        <v>250</v>
      </c>
      <c r="D29" t="s">
        <v>732</v>
      </c>
      <c r="E29" t="s">
        <v>733</v>
      </c>
      <c r="F29" t="s">
        <v>734</v>
      </c>
      <c r="G29" t="s">
        <v>645</v>
      </c>
      <c r="J29" t="s">
        <v>1385</v>
      </c>
    </row>
    <row r="30" spans="1:10">
      <c r="A30">
        <v>29</v>
      </c>
      <c r="B30" t="s">
        <v>631</v>
      </c>
      <c r="C30" t="s">
        <v>250</v>
      </c>
      <c r="D30" t="s">
        <v>735</v>
      </c>
      <c r="E30" t="s">
        <v>736</v>
      </c>
      <c r="F30" t="s">
        <v>737</v>
      </c>
      <c r="G30" t="s">
        <v>649</v>
      </c>
      <c r="H30" t="s">
        <v>738</v>
      </c>
      <c r="J30" t="s">
        <v>1385</v>
      </c>
    </row>
    <row r="31" spans="1:10">
      <c r="A31">
        <v>30</v>
      </c>
      <c r="B31" t="s">
        <v>631</v>
      </c>
      <c r="C31" t="s">
        <v>250</v>
      </c>
      <c r="D31" t="s">
        <v>739</v>
      </c>
      <c r="E31" t="s">
        <v>740</v>
      </c>
      <c r="F31" t="s">
        <v>741</v>
      </c>
      <c r="G31" t="s">
        <v>742</v>
      </c>
      <c r="J31" t="s">
        <v>1385</v>
      </c>
    </row>
    <row r="32" spans="1:10">
      <c r="A32">
        <v>31</v>
      </c>
      <c r="B32" t="s">
        <v>631</v>
      </c>
      <c r="C32" t="s">
        <v>250</v>
      </c>
      <c r="D32" t="s">
        <v>743</v>
      </c>
      <c r="E32" t="s">
        <v>744</v>
      </c>
      <c r="F32" t="s">
        <v>745</v>
      </c>
      <c r="G32" t="s">
        <v>539</v>
      </c>
      <c r="H32" t="s">
        <v>746</v>
      </c>
      <c r="J32" t="s">
        <v>1385</v>
      </c>
    </row>
    <row r="33" spans="1:10">
      <c r="A33">
        <v>32</v>
      </c>
      <c r="B33" t="s">
        <v>631</v>
      </c>
      <c r="C33" t="s">
        <v>250</v>
      </c>
      <c r="D33" t="s">
        <v>747</v>
      </c>
      <c r="E33" t="s">
        <v>748</v>
      </c>
      <c r="F33" t="s">
        <v>749</v>
      </c>
      <c r="G33" t="s">
        <v>539</v>
      </c>
      <c r="H33" t="s">
        <v>750</v>
      </c>
      <c r="J33" t="s">
        <v>1385</v>
      </c>
    </row>
    <row r="34" spans="1:10">
      <c r="A34">
        <v>33</v>
      </c>
      <c r="B34" t="s">
        <v>631</v>
      </c>
      <c r="C34" t="s">
        <v>250</v>
      </c>
      <c r="D34" t="s">
        <v>751</v>
      </c>
      <c r="E34" t="s">
        <v>752</v>
      </c>
      <c r="F34" t="s">
        <v>753</v>
      </c>
      <c r="G34" t="s">
        <v>645</v>
      </c>
      <c r="J34" t="s">
        <v>1385</v>
      </c>
    </row>
    <row r="35" spans="1:10">
      <c r="A35">
        <v>34</v>
      </c>
      <c r="B35" t="s">
        <v>631</v>
      </c>
      <c r="C35" t="s">
        <v>250</v>
      </c>
      <c r="D35" t="s">
        <v>754</v>
      </c>
      <c r="E35" t="s">
        <v>755</v>
      </c>
      <c r="F35" t="s">
        <v>756</v>
      </c>
      <c r="G35" t="s">
        <v>645</v>
      </c>
      <c r="J35" t="s">
        <v>1385</v>
      </c>
    </row>
    <row r="36" spans="1:10">
      <c r="A36">
        <v>35</v>
      </c>
      <c r="B36" t="s">
        <v>631</v>
      </c>
      <c r="C36" t="s">
        <v>250</v>
      </c>
      <c r="D36" t="s">
        <v>757</v>
      </c>
      <c r="E36" t="s">
        <v>758</v>
      </c>
      <c r="F36" t="s">
        <v>759</v>
      </c>
      <c r="G36" t="s">
        <v>688</v>
      </c>
      <c r="J36" t="s">
        <v>1385</v>
      </c>
    </row>
    <row r="37" spans="1:10">
      <c r="A37">
        <v>36</v>
      </c>
      <c r="B37" t="s">
        <v>631</v>
      </c>
      <c r="C37" t="s">
        <v>250</v>
      </c>
      <c r="D37" t="s">
        <v>760</v>
      </c>
      <c r="E37" t="s">
        <v>761</v>
      </c>
      <c r="F37" t="s">
        <v>762</v>
      </c>
      <c r="G37" t="s">
        <v>645</v>
      </c>
      <c r="H37" t="s">
        <v>763</v>
      </c>
      <c r="J37" t="s">
        <v>1385</v>
      </c>
    </row>
    <row r="38" spans="1:10">
      <c r="A38">
        <v>37</v>
      </c>
      <c r="B38" t="s">
        <v>631</v>
      </c>
      <c r="C38" t="s">
        <v>250</v>
      </c>
      <c r="D38" t="s">
        <v>764</v>
      </c>
      <c r="E38" t="s">
        <v>765</v>
      </c>
      <c r="F38" t="s">
        <v>766</v>
      </c>
      <c r="G38" t="s">
        <v>688</v>
      </c>
      <c r="J38" t="s">
        <v>1385</v>
      </c>
    </row>
    <row r="39" spans="1:10">
      <c r="A39">
        <v>38</v>
      </c>
      <c r="B39" t="s">
        <v>631</v>
      </c>
      <c r="C39" t="s">
        <v>250</v>
      </c>
      <c r="D39" t="s">
        <v>767</v>
      </c>
      <c r="E39" t="s">
        <v>768</v>
      </c>
      <c r="F39" t="s">
        <v>769</v>
      </c>
      <c r="G39" t="s">
        <v>688</v>
      </c>
      <c r="J39" t="s">
        <v>1385</v>
      </c>
    </row>
    <row r="40" spans="1:10">
      <c r="A40">
        <v>39</v>
      </c>
      <c r="B40" t="s">
        <v>631</v>
      </c>
      <c r="C40" t="s">
        <v>250</v>
      </c>
      <c r="D40" t="s">
        <v>770</v>
      </c>
      <c r="E40" t="s">
        <v>771</v>
      </c>
      <c r="F40" t="s">
        <v>772</v>
      </c>
      <c r="G40" t="s">
        <v>688</v>
      </c>
      <c r="J40" t="s">
        <v>1385</v>
      </c>
    </row>
    <row r="41" spans="1:10">
      <c r="A41">
        <v>40</v>
      </c>
      <c r="B41" t="s">
        <v>631</v>
      </c>
      <c r="C41" t="s">
        <v>250</v>
      </c>
      <c r="D41" t="s">
        <v>773</v>
      </c>
      <c r="E41" t="s">
        <v>774</v>
      </c>
      <c r="F41" t="s">
        <v>775</v>
      </c>
      <c r="G41" t="s">
        <v>776</v>
      </c>
      <c r="J41" t="s">
        <v>1385</v>
      </c>
    </row>
    <row r="42" spans="1:10">
      <c r="A42">
        <v>41</v>
      </c>
      <c r="B42" t="s">
        <v>631</v>
      </c>
      <c r="C42" t="s">
        <v>250</v>
      </c>
      <c r="D42" t="s">
        <v>777</v>
      </c>
      <c r="E42" t="s">
        <v>778</v>
      </c>
      <c r="F42" t="s">
        <v>779</v>
      </c>
      <c r="G42" t="s">
        <v>780</v>
      </c>
      <c r="J42" t="s">
        <v>1385</v>
      </c>
    </row>
    <row r="43" spans="1:10">
      <c r="A43">
        <v>42</v>
      </c>
      <c r="B43" t="s">
        <v>631</v>
      </c>
      <c r="C43" t="s">
        <v>250</v>
      </c>
      <c r="D43" t="s">
        <v>781</v>
      </c>
      <c r="E43" t="s">
        <v>782</v>
      </c>
      <c r="F43" t="s">
        <v>783</v>
      </c>
      <c r="G43" t="s">
        <v>649</v>
      </c>
      <c r="H43" t="s">
        <v>784</v>
      </c>
      <c r="J43" t="s">
        <v>1385</v>
      </c>
    </row>
    <row r="44" spans="1:10">
      <c r="A44">
        <v>43</v>
      </c>
      <c r="B44" t="s">
        <v>631</v>
      </c>
      <c r="C44" t="s">
        <v>250</v>
      </c>
      <c r="D44" t="s">
        <v>785</v>
      </c>
      <c r="E44" t="s">
        <v>786</v>
      </c>
      <c r="F44" t="s">
        <v>787</v>
      </c>
      <c r="G44" t="s">
        <v>780</v>
      </c>
      <c r="H44" t="s">
        <v>788</v>
      </c>
      <c r="J44" t="s">
        <v>1385</v>
      </c>
    </row>
    <row r="45" spans="1:10">
      <c r="A45">
        <v>44</v>
      </c>
      <c r="B45" t="s">
        <v>631</v>
      </c>
      <c r="C45" t="s">
        <v>250</v>
      </c>
      <c r="D45" t="s">
        <v>789</v>
      </c>
      <c r="E45" t="s">
        <v>790</v>
      </c>
      <c r="F45" t="s">
        <v>791</v>
      </c>
      <c r="G45" t="s">
        <v>649</v>
      </c>
      <c r="H45" t="s">
        <v>792</v>
      </c>
      <c r="J45" t="s">
        <v>1385</v>
      </c>
    </row>
    <row r="46" spans="1:10">
      <c r="A46">
        <v>45</v>
      </c>
      <c r="B46" t="s">
        <v>631</v>
      </c>
      <c r="C46" t="s">
        <v>250</v>
      </c>
      <c r="D46" t="s">
        <v>793</v>
      </c>
      <c r="E46" t="s">
        <v>794</v>
      </c>
      <c r="F46" t="s">
        <v>795</v>
      </c>
      <c r="G46" t="s">
        <v>780</v>
      </c>
      <c r="H46" t="s">
        <v>796</v>
      </c>
      <c r="J46" t="s">
        <v>1385</v>
      </c>
    </row>
    <row r="47" spans="1:10">
      <c r="A47">
        <v>46</v>
      </c>
      <c r="B47" t="s">
        <v>631</v>
      </c>
      <c r="C47" t="s">
        <v>250</v>
      </c>
      <c r="D47" t="s">
        <v>797</v>
      </c>
      <c r="E47" t="s">
        <v>798</v>
      </c>
      <c r="F47" t="s">
        <v>799</v>
      </c>
      <c r="G47" t="s">
        <v>780</v>
      </c>
      <c r="H47" t="s">
        <v>800</v>
      </c>
      <c r="J47" t="s">
        <v>1385</v>
      </c>
    </row>
    <row r="48" spans="1:10">
      <c r="A48">
        <v>47</v>
      </c>
      <c r="B48" t="s">
        <v>631</v>
      </c>
      <c r="C48" t="s">
        <v>250</v>
      </c>
      <c r="D48" t="s">
        <v>801</v>
      </c>
      <c r="E48" t="s">
        <v>802</v>
      </c>
      <c r="F48" t="s">
        <v>803</v>
      </c>
      <c r="G48" t="s">
        <v>776</v>
      </c>
      <c r="H48" t="s">
        <v>804</v>
      </c>
      <c r="J48" t="s">
        <v>1385</v>
      </c>
    </row>
    <row r="49" spans="1:10">
      <c r="A49">
        <v>48</v>
      </c>
      <c r="B49" t="s">
        <v>631</v>
      </c>
      <c r="C49" t="s">
        <v>250</v>
      </c>
      <c r="D49" t="s">
        <v>805</v>
      </c>
      <c r="E49" t="s">
        <v>806</v>
      </c>
      <c r="F49" t="s">
        <v>807</v>
      </c>
      <c r="G49" t="s">
        <v>688</v>
      </c>
      <c r="J49" t="s">
        <v>1385</v>
      </c>
    </row>
    <row r="50" spans="1:10">
      <c r="A50">
        <v>49</v>
      </c>
      <c r="B50" t="s">
        <v>631</v>
      </c>
      <c r="C50" t="s">
        <v>250</v>
      </c>
      <c r="D50" t="s">
        <v>808</v>
      </c>
      <c r="E50" t="s">
        <v>809</v>
      </c>
      <c r="F50" t="s">
        <v>810</v>
      </c>
      <c r="G50" t="s">
        <v>780</v>
      </c>
      <c r="H50" t="s">
        <v>811</v>
      </c>
      <c r="J50" t="s">
        <v>1385</v>
      </c>
    </row>
    <row r="51" spans="1:10">
      <c r="A51">
        <v>50</v>
      </c>
      <c r="B51" t="s">
        <v>631</v>
      </c>
      <c r="C51" t="s">
        <v>250</v>
      </c>
      <c r="D51" t="s">
        <v>812</v>
      </c>
      <c r="E51" t="s">
        <v>813</v>
      </c>
      <c r="F51" t="s">
        <v>814</v>
      </c>
      <c r="G51" t="s">
        <v>688</v>
      </c>
      <c r="J51" t="s">
        <v>1385</v>
      </c>
    </row>
    <row r="52" spans="1:10">
      <c r="A52">
        <v>51</v>
      </c>
      <c r="B52" t="s">
        <v>631</v>
      </c>
      <c r="C52" t="s">
        <v>250</v>
      </c>
      <c r="D52" t="s">
        <v>815</v>
      </c>
      <c r="E52" t="s">
        <v>816</v>
      </c>
      <c r="F52" t="s">
        <v>817</v>
      </c>
      <c r="G52" t="s">
        <v>780</v>
      </c>
      <c r="H52" t="s">
        <v>818</v>
      </c>
      <c r="J52" t="s">
        <v>1385</v>
      </c>
    </row>
    <row r="53" spans="1:10">
      <c r="A53">
        <v>52</v>
      </c>
      <c r="B53" t="s">
        <v>631</v>
      </c>
      <c r="C53" t="s">
        <v>250</v>
      </c>
      <c r="D53" t="s">
        <v>819</v>
      </c>
      <c r="E53" t="s">
        <v>820</v>
      </c>
      <c r="F53" t="s">
        <v>821</v>
      </c>
      <c r="G53" t="s">
        <v>776</v>
      </c>
      <c r="J53" t="s">
        <v>1385</v>
      </c>
    </row>
    <row r="54" spans="1:10">
      <c r="A54">
        <v>53</v>
      </c>
      <c r="B54" t="s">
        <v>631</v>
      </c>
      <c r="C54" t="s">
        <v>250</v>
      </c>
      <c r="D54" t="s">
        <v>822</v>
      </c>
      <c r="E54" t="s">
        <v>823</v>
      </c>
      <c r="F54" t="s">
        <v>824</v>
      </c>
      <c r="G54" t="s">
        <v>688</v>
      </c>
      <c r="J54" t="s">
        <v>1385</v>
      </c>
    </row>
    <row r="55" spans="1:10">
      <c r="A55">
        <v>54</v>
      </c>
      <c r="B55" t="s">
        <v>631</v>
      </c>
      <c r="C55" t="s">
        <v>250</v>
      </c>
      <c r="D55" t="s">
        <v>825</v>
      </c>
      <c r="E55" t="s">
        <v>826</v>
      </c>
      <c r="F55" t="s">
        <v>827</v>
      </c>
      <c r="G55" t="s">
        <v>645</v>
      </c>
      <c r="J55" t="s">
        <v>1385</v>
      </c>
    </row>
    <row r="56" spans="1:10">
      <c r="A56">
        <v>55</v>
      </c>
      <c r="B56" t="s">
        <v>631</v>
      </c>
      <c r="C56" t="s">
        <v>250</v>
      </c>
      <c r="D56" t="s">
        <v>828</v>
      </c>
      <c r="E56" t="s">
        <v>826</v>
      </c>
      <c r="F56" t="s">
        <v>829</v>
      </c>
      <c r="G56" t="s">
        <v>645</v>
      </c>
      <c r="J56" t="s">
        <v>1385</v>
      </c>
    </row>
    <row r="57" spans="1:10">
      <c r="A57">
        <v>56</v>
      </c>
      <c r="B57" t="s">
        <v>631</v>
      </c>
      <c r="C57" t="s">
        <v>250</v>
      </c>
      <c r="D57" t="s">
        <v>830</v>
      </c>
      <c r="E57" t="s">
        <v>831</v>
      </c>
      <c r="F57" t="s">
        <v>832</v>
      </c>
      <c r="G57" t="s">
        <v>780</v>
      </c>
      <c r="J57" t="s">
        <v>1385</v>
      </c>
    </row>
    <row r="58" spans="1:10">
      <c r="A58">
        <v>57</v>
      </c>
      <c r="B58" t="s">
        <v>631</v>
      </c>
      <c r="C58" t="s">
        <v>250</v>
      </c>
      <c r="D58" t="s">
        <v>833</v>
      </c>
      <c r="E58" t="s">
        <v>834</v>
      </c>
      <c r="F58" t="s">
        <v>835</v>
      </c>
      <c r="G58" t="s">
        <v>679</v>
      </c>
      <c r="H58" t="s">
        <v>836</v>
      </c>
      <c r="J58" t="s">
        <v>1385</v>
      </c>
    </row>
    <row r="59" spans="1:10">
      <c r="A59">
        <v>58</v>
      </c>
      <c r="B59" t="s">
        <v>631</v>
      </c>
      <c r="C59" t="s">
        <v>250</v>
      </c>
      <c r="D59" t="s">
        <v>837</v>
      </c>
      <c r="E59" t="s">
        <v>838</v>
      </c>
      <c r="F59" t="s">
        <v>839</v>
      </c>
      <c r="G59" t="s">
        <v>714</v>
      </c>
      <c r="J59" t="s">
        <v>1385</v>
      </c>
    </row>
    <row r="60" spans="1:10">
      <c r="A60">
        <v>59</v>
      </c>
      <c r="B60" t="s">
        <v>631</v>
      </c>
      <c r="C60" t="s">
        <v>250</v>
      </c>
      <c r="D60" t="s">
        <v>840</v>
      </c>
      <c r="E60" t="s">
        <v>841</v>
      </c>
      <c r="F60" t="s">
        <v>842</v>
      </c>
      <c r="G60" t="s">
        <v>843</v>
      </c>
      <c r="H60" t="s">
        <v>763</v>
      </c>
      <c r="J60" t="s">
        <v>1385</v>
      </c>
    </row>
    <row r="61" spans="1:10">
      <c r="A61">
        <v>60</v>
      </c>
      <c r="B61" t="s">
        <v>631</v>
      </c>
      <c r="C61" t="s">
        <v>250</v>
      </c>
      <c r="D61" t="s">
        <v>844</v>
      </c>
      <c r="E61" t="s">
        <v>845</v>
      </c>
      <c r="F61" t="s">
        <v>846</v>
      </c>
      <c r="G61" t="s">
        <v>649</v>
      </c>
      <c r="J61" t="s">
        <v>1385</v>
      </c>
    </row>
    <row r="62" spans="1:10">
      <c r="A62">
        <v>61</v>
      </c>
      <c r="B62" t="s">
        <v>631</v>
      </c>
      <c r="C62" t="s">
        <v>250</v>
      </c>
      <c r="D62" t="s">
        <v>847</v>
      </c>
      <c r="E62" t="s">
        <v>848</v>
      </c>
      <c r="F62" t="s">
        <v>849</v>
      </c>
      <c r="G62" t="s">
        <v>649</v>
      </c>
      <c r="H62" t="s">
        <v>704</v>
      </c>
      <c r="J62" t="s">
        <v>1385</v>
      </c>
    </row>
    <row r="63" spans="1:10">
      <c r="A63">
        <v>62</v>
      </c>
      <c r="B63" t="s">
        <v>631</v>
      </c>
      <c r="C63" t="s">
        <v>250</v>
      </c>
      <c r="D63" t="s">
        <v>850</v>
      </c>
      <c r="E63" t="s">
        <v>851</v>
      </c>
      <c r="F63" t="s">
        <v>852</v>
      </c>
      <c r="G63" t="s">
        <v>635</v>
      </c>
      <c r="H63" t="s">
        <v>853</v>
      </c>
      <c r="J63" t="s">
        <v>1385</v>
      </c>
    </row>
    <row r="64" spans="1:10">
      <c r="A64">
        <v>63</v>
      </c>
      <c r="B64" t="s">
        <v>631</v>
      </c>
      <c r="C64" t="s">
        <v>250</v>
      </c>
      <c r="D64" t="s">
        <v>854</v>
      </c>
      <c r="E64" t="s">
        <v>855</v>
      </c>
      <c r="F64" t="s">
        <v>856</v>
      </c>
      <c r="G64" t="s">
        <v>649</v>
      </c>
      <c r="H64" t="s">
        <v>857</v>
      </c>
      <c r="J64" t="s">
        <v>1385</v>
      </c>
    </row>
    <row r="65" spans="1:10">
      <c r="A65">
        <v>64</v>
      </c>
      <c r="B65" t="s">
        <v>631</v>
      </c>
      <c r="C65" t="s">
        <v>250</v>
      </c>
      <c r="D65" t="s">
        <v>858</v>
      </c>
      <c r="E65" t="s">
        <v>859</v>
      </c>
      <c r="F65" t="s">
        <v>860</v>
      </c>
      <c r="G65" t="s">
        <v>679</v>
      </c>
      <c r="J65" t="s">
        <v>1385</v>
      </c>
    </row>
    <row r="66" spans="1:10">
      <c r="A66">
        <v>65</v>
      </c>
      <c r="B66" t="s">
        <v>631</v>
      </c>
      <c r="C66" t="s">
        <v>250</v>
      </c>
      <c r="D66" t="s">
        <v>861</v>
      </c>
      <c r="E66" t="s">
        <v>862</v>
      </c>
      <c r="F66" t="s">
        <v>863</v>
      </c>
      <c r="G66" t="s">
        <v>780</v>
      </c>
      <c r="J66" t="s">
        <v>1385</v>
      </c>
    </row>
    <row r="67" spans="1:10">
      <c r="A67">
        <v>66</v>
      </c>
      <c r="B67" t="s">
        <v>631</v>
      </c>
      <c r="C67" t="s">
        <v>250</v>
      </c>
      <c r="D67" t="s">
        <v>864</v>
      </c>
      <c r="E67" t="s">
        <v>865</v>
      </c>
      <c r="F67" t="s">
        <v>866</v>
      </c>
      <c r="G67" t="s">
        <v>649</v>
      </c>
      <c r="H67" t="s">
        <v>867</v>
      </c>
      <c r="J67" t="s">
        <v>1385</v>
      </c>
    </row>
    <row r="68" spans="1:10">
      <c r="A68">
        <v>67</v>
      </c>
      <c r="B68" t="s">
        <v>631</v>
      </c>
      <c r="C68" t="s">
        <v>250</v>
      </c>
      <c r="D68" t="s">
        <v>868</v>
      </c>
      <c r="E68" t="s">
        <v>865</v>
      </c>
      <c r="F68" t="s">
        <v>869</v>
      </c>
      <c r="G68" t="s">
        <v>649</v>
      </c>
      <c r="H68" t="s">
        <v>870</v>
      </c>
      <c r="J68" t="s">
        <v>1385</v>
      </c>
    </row>
    <row r="69" spans="1:10">
      <c r="A69">
        <v>68</v>
      </c>
      <c r="B69" t="s">
        <v>631</v>
      </c>
      <c r="C69" t="s">
        <v>250</v>
      </c>
      <c r="D69" t="s">
        <v>871</v>
      </c>
      <c r="E69" t="s">
        <v>872</v>
      </c>
      <c r="F69" t="s">
        <v>873</v>
      </c>
      <c r="G69" t="s">
        <v>780</v>
      </c>
      <c r="H69" t="s">
        <v>874</v>
      </c>
      <c r="J69" t="s">
        <v>1385</v>
      </c>
    </row>
    <row r="70" spans="1:10">
      <c r="A70">
        <v>69</v>
      </c>
      <c r="B70" t="s">
        <v>631</v>
      </c>
      <c r="C70" t="s">
        <v>250</v>
      </c>
      <c r="D70" t="s">
        <v>875</v>
      </c>
      <c r="E70" t="s">
        <v>876</v>
      </c>
      <c r="F70" t="s">
        <v>877</v>
      </c>
      <c r="G70" t="s">
        <v>780</v>
      </c>
      <c r="H70" t="s">
        <v>878</v>
      </c>
      <c r="J70" t="s">
        <v>1385</v>
      </c>
    </row>
    <row r="71" spans="1:10">
      <c r="A71">
        <v>70</v>
      </c>
      <c r="B71" t="s">
        <v>631</v>
      </c>
      <c r="C71" t="s">
        <v>250</v>
      </c>
      <c r="D71" t="s">
        <v>879</v>
      </c>
      <c r="E71" t="s">
        <v>880</v>
      </c>
      <c r="F71" t="s">
        <v>881</v>
      </c>
      <c r="G71" t="s">
        <v>780</v>
      </c>
      <c r="H71" t="s">
        <v>882</v>
      </c>
      <c r="J71" t="s">
        <v>1385</v>
      </c>
    </row>
    <row r="72" spans="1:10">
      <c r="A72">
        <v>71</v>
      </c>
      <c r="B72" t="s">
        <v>631</v>
      </c>
      <c r="C72" t="s">
        <v>250</v>
      </c>
      <c r="D72" t="s">
        <v>883</v>
      </c>
      <c r="E72" t="s">
        <v>884</v>
      </c>
      <c r="F72" t="s">
        <v>885</v>
      </c>
      <c r="G72" t="s">
        <v>649</v>
      </c>
      <c r="H72" t="s">
        <v>886</v>
      </c>
      <c r="J72" t="s">
        <v>1385</v>
      </c>
    </row>
    <row r="73" spans="1:10">
      <c r="A73">
        <v>72</v>
      </c>
      <c r="B73" t="s">
        <v>631</v>
      </c>
      <c r="C73" t="s">
        <v>250</v>
      </c>
      <c r="D73" t="s">
        <v>887</v>
      </c>
      <c r="E73" t="s">
        <v>888</v>
      </c>
      <c r="F73" t="s">
        <v>889</v>
      </c>
      <c r="G73" t="s">
        <v>649</v>
      </c>
      <c r="J73" t="s">
        <v>1385</v>
      </c>
    </row>
    <row r="74" spans="1:10">
      <c r="A74">
        <v>73</v>
      </c>
      <c r="B74" t="s">
        <v>631</v>
      </c>
      <c r="C74" t="s">
        <v>250</v>
      </c>
      <c r="D74" t="s">
        <v>890</v>
      </c>
      <c r="E74" t="s">
        <v>891</v>
      </c>
      <c r="F74" t="s">
        <v>892</v>
      </c>
      <c r="G74" t="s">
        <v>649</v>
      </c>
      <c r="H74" t="s">
        <v>704</v>
      </c>
      <c r="J74" t="s">
        <v>1385</v>
      </c>
    </row>
    <row r="75" spans="1:10">
      <c r="A75">
        <v>74</v>
      </c>
      <c r="B75" t="s">
        <v>631</v>
      </c>
      <c r="C75" t="s">
        <v>250</v>
      </c>
      <c r="D75" t="s">
        <v>893</v>
      </c>
      <c r="E75" t="s">
        <v>894</v>
      </c>
      <c r="F75" t="s">
        <v>895</v>
      </c>
      <c r="G75" t="s">
        <v>649</v>
      </c>
      <c r="J75" t="s">
        <v>1385</v>
      </c>
    </row>
    <row r="76" spans="1:10">
      <c r="A76">
        <v>75</v>
      </c>
      <c r="B76" t="s">
        <v>631</v>
      </c>
      <c r="C76" t="s">
        <v>250</v>
      </c>
      <c r="D76" t="s">
        <v>896</v>
      </c>
      <c r="E76" t="s">
        <v>897</v>
      </c>
      <c r="F76" t="s">
        <v>898</v>
      </c>
      <c r="G76" t="s">
        <v>731</v>
      </c>
      <c r="H76" t="s">
        <v>899</v>
      </c>
      <c r="J76" t="s">
        <v>1385</v>
      </c>
    </row>
    <row r="77" spans="1:10">
      <c r="A77">
        <v>76</v>
      </c>
      <c r="B77" t="s">
        <v>631</v>
      </c>
      <c r="C77" t="s">
        <v>250</v>
      </c>
      <c r="D77" t="s">
        <v>900</v>
      </c>
      <c r="E77" t="s">
        <v>901</v>
      </c>
      <c r="F77" t="s">
        <v>902</v>
      </c>
      <c r="G77" t="s">
        <v>679</v>
      </c>
      <c r="J77" t="s">
        <v>1385</v>
      </c>
    </row>
    <row r="78" spans="1:10">
      <c r="A78">
        <v>77</v>
      </c>
      <c r="B78" t="s">
        <v>631</v>
      </c>
      <c r="C78" t="s">
        <v>250</v>
      </c>
      <c r="D78" t="s">
        <v>903</v>
      </c>
      <c r="E78" t="s">
        <v>904</v>
      </c>
      <c r="F78" t="s">
        <v>905</v>
      </c>
      <c r="G78" t="s">
        <v>780</v>
      </c>
      <c r="J78" t="s">
        <v>1385</v>
      </c>
    </row>
    <row r="79" spans="1:10">
      <c r="A79">
        <v>78</v>
      </c>
      <c r="B79" t="s">
        <v>631</v>
      </c>
      <c r="C79" t="s">
        <v>250</v>
      </c>
      <c r="D79" t="s">
        <v>906</v>
      </c>
      <c r="E79" t="s">
        <v>907</v>
      </c>
      <c r="F79" t="s">
        <v>908</v>
      </c>
      <c r="G79" t="s">
        <v>649</v>
      </c>
      <c r="H79" t="s">
        <v>909</v>
      </c>
      <c r="J79" t="s">
        <v>1385</v>
      </c>
    </row>
    <row r="80" spans="1:10">
      <c r="A80">
        <v>79</v>
      </c>
      <c r="B80" t="s">
        <v>631</v>
      </c>
      <c r="C80" t="s">
        <v>250</v>
      </c>
      <c r="D80" t="s">
        <v>910</v>
      </c>
      <c r="E80" t="s">
        <v>911</v>
      </c>
      <c r="F80" t="s">
        <v>912</v>
      </c>
      <c r="G80" t="s">
        <v>645</v>
      </c>
      <c r="H80" t="s">
        <v>704</v>
      </c>
      <c r="J80" t="s">
        <v>1385</v>
      </c>
    </row>
    <row r="81" spans="1:10">
      <c r="A81">
        <v>80</v>
      </c>
      <c r="B81" t="s">
        <v>631</v>
      </c>
      <c r="C81" t="s">
        <v>250</v>
      </c>
      <c r="D81" t="s">
        <v>913</v>
      </c>
      <c r="E81" t="s">
        <v>914</v>
      </c>
      <c r="F81" t="s">
        <v>915</v>
      </c>
      <c r="G81" t="s">
        <v>649</v>
      </c>
      <c r="H81" t="s">
        <v>704</v>
      </c>
      <c r="J81" t="s">
        <v>1385</v>
      </c>
    </row>
    <row r="82" spans="1:10">
      <c r="A82">
        <v>81</v>
      </c>
      <c r="B82" t="s">
        <v>631</v>
      </c>
      <c r="C82" t="s">
        <v>250</v>
      </c>
      <c r="D82" t="s">
        <v>916</v>
      </c>
      <c r="E82" t="s">
        <v>917</v>
      </c>
      <c r="F82" t="s">
        <v>918</v>
      </c>
      <c r="G82" t="s">
        <v>649</v>
      </c>
      <c r="H82" t="s">
        <v>919</v>
      </c>
      <c r="J82" t="s">
        <v>1385</v>
      </c>
    </row>
    <row r="83" spans="1:10">
      <c r="A83">
        <v>82</v>
      </c>
      <c r="B83" t="s">
        <v>631</v>
      </c>
      <c r="C83" t="s">
        <v>250</v>
      </c>
      <c r="D83" t="s">
        <v>920</v>
      </c>
      <c r="E83" t="s">
        <v>921</v>
      </c>
      <c r="F83" t="s">
        <v>922</v>
      </c>
      <c r="G83" t="s">
        <v>649</v>
      </c>
      <c r="H83" t="s">
        <v>704</v>
      </c>
      <c r="J83" t="s">
        <v>1385</v>
      </c>
    </row>
    <row r="84" spans="1:10">
      <c r="A84">
        <v>83</v>
      </c>
      <c r="B84" t="s">
        <v>631</v>
      </c>
      <c r="C84" t="s">
        <v>250</v>
      </c>
      <c r="D84" t="s">
        <v>923</v>
      </c>
      <c r="E84" t="s">
        <v>924</v>
      </c>
      <c r="F84" t="s">
        <v>925</v>
      </c>
      <c r="G84" t="s">
        <v>645</v>
      </c>
      <c r="H84" t="s">
        <v>926</v>
      </c>
      <c r="J84" t="s">
        <v>1385</v>
      </c>
    </row>
    <row r="85" spans="1:10">
      <c r="A85">
        <v>84</v>
      </c>
      <c r="B85" t="s">
        <v>631</v>
      </c>
      <c r="C85" t="s">
        <v>250</v>
      </c>
      <c r="D85" t="s">
        <v>927</v>
      </c>
      <c r="E85" t="s">
        <v>928</v>
      </c>
      <c r="F85" t="s">
        <v>929</v>
      </c>
      <c r="G85" t="s">
        <v>645</v>
      </c>
      <c r="H85" t="s">
        <v>930</v>
      </c>
      <c r="J85" t="s">
        <v>1385</v>
      </c>
    </row>
    <row r="86" spans="1:10">
      <c r="A86">
        <v>85</v>
      </c>
      <c r="B86" t="s">
        <v>631</v>
      </c>
      <c r="C86" t="s">
        <v>250</v>
      </c>
      <c r="D86" t="s">
        <v>931</v>
      </c>
      <c r="E86" t="s">
        <v>932</v>
      </c>
      <c r="F86" t="s">
        <v>929</v>
      </c>
      <c r="G86" t="s">
        <v>933</v>
      </c>
      <c r="J86" t="s">
        <v>1385</v>
      </c>
    </row>
    <row r="87" spans="1:10">
      <c r="A87">
        <v>86</v>
      </c>
      <c r="B87" t="s">
        <v>631</v>
      </c>
      <c r="C87" t="s">
        <v>250</v>
      </c>
      <c r="D87" t="s">
        <v>934</v>
      </c>
      <c r="E87" t="s">
        <v>935</v>
      </c>
      <c r="F87" t="s">
        <v>936</v>
      </c>
      <c r="G87" t="s">
        <v>937</v>
      </c>
      <c r="H87" t="s">
        <v>938</v>
      </c>
      <c r="J87" t="s">
        <v>1385</v>
      </c>
    </row>
    <row r="88" spans="1:10">
      <c r="A88">
        <v>87</v>
      </c>
      <c r="B88" t="s">
        <v>631</v>
      </c>
      <c r="C88" t="s">
        <v>250</v>
      </c>
      <c r="D88" t="s">
        <v>939</v>
      </c>
      <c r="E88" t="s">
        <v>940</v>
      </c>
      <c r="F88" t="s">
        <v>941</v>
      </c>
      <c r="G88" t="s">
        <v>649</v>
      </c>
      <c r="H88" t="s">
        <v>942</v>
      </c>
      <c r="J88" t="s">
        <v>1385</v>
      </c>
    </row>
    <row r="89" spans="1:10">
      <c r="A89">
        <v>88</v>
      </c>
      <c r="B89" t="s">
        <v>631</v>
      </c>
      <c r="C89" t="s">
        <v>250</v>
      </c>
      <c r="D89" t="s">
        <v>943</v>
      </c>
      <c r="E89" t="s">
        <v>944</v>
      </c>
      <c r="F89" t="s">
        <v>945</v>
      </c>
      <c r="G89" t="s">
        <v>649</v>
      </c>
      <c r="H89" t="s">
        <v>704</v>
      </c>
      <c r="J89" t="s">
        <v>1385</v>
      </c>
    </row>
    <row r="90" spans="1:10">
      <c r="A90">
        <v>89</v>
      </c>
      <c r="B90" t="s">
        <v>631</v>
      </c>
      <c r="C90" t="s">
        <v>250</v>
      </c>
      <c r="D90" t="s">
        <v>946</v>
      </c>
      <c r="E90" t="s">
        <v>947</v>
      </c>
      <c r="F90" t="s">
        <v>948</v>
      </c>
      <c r="G90" t="s">
        <v>645</v>
      </c>
      <c r="H90" t="s">
        <v>704</v>
      </c>
      <c r="J90" t="s">
        <v>1385</v>
      </c>
    </row>
    <row r="91" spans="1:10">
      <c r="A91">
        <v>90</v>
      </c>
      <c r="B91" t="s">
        <v>631</v>
      </c>
      <c r="C91" t="s">
        <v>250</v>
      </c>
      <c r="D91" t="s">
        <v>949</v>
      </c>
      <c r="E91" t="s">
        <v>950</v>
      </c>
      <c r="F91" t="s">
        <v>951</v>
      </c>
      <c r="G91" t="s">
        <v>649</v>
      </c>
      <c r="H91" t="s">
        <v>952</v>
      </c>
      <c r="J91" t="s">
        <v>1385</v>
      </c>
    </row>
    <row r="92" spans="1:10">
      <c r="A92">
        <v>91</v>
      </c>
      <c r="B92" t="s">
        <v>631</v>
      </c>
      <c r="C92" t="s">
        <v>250</v>
      </c>
      <c r="D92" t="s">
        <v>953</v>
      </c>
      <c r="E92" t="s">
        <v>954</v>
      </c>
      <c r="F92" t="s">
        <v>955</v>
      </c>
      <c r="G92" t="s">
        <v>649</v>
      </c>
      <c r="J92" t="s">
        <v>1385</v>
      </c>
    </row>
    <row r="93" spans="1:10">
      <c r="A93">
        <v>92</v>
      </c>
      <c r="B93" t="s">
        <v>631</v>
      </c>
      <c r="C93" t="s">
        <v>250</v>
      </c>
      <c r="D93" t="s">
        <v>956</v>
      </c>
      <c r="E93" t="s">
        <v>954</v>
      </c>
      <c r="F93" t="s">
        <v>957</v>
      </c>
      <c r="G93" t="s">
        <v>649</v>
      </c>
      <c r="H93" t="s">
        <v>958</v>
      </c>
      <c r="J93" t="s">
        <v>1385</v>
      </c>
    </row>
    <row r="94" spans="1:10">
      <c r="A94">
        <v>93</v>
      </c>
      <c r="B94" t="s">
        <v>631</v>
      </c>
      <c r="C94" t="s">
        <v>250</v>
      </c>
      <c r="D94" t="s">
        <v>959</v>
      </c>
      <c r="E94" t="s">
        <v>960</v>
      </c>
      <c r="F94" t="s">
        <v>961</v>
      </c>
      <c r="G94" t="s">
        <v>645</v>
      </c>
      <c r="H94" t="s">
        <v>962</v>
      </c>
      <c r="J94" t="s">
        <v>1385</v>
      </c>
    </row>
    <row r="95" spans="1:10">
      <c r="A95">
        <v>94</v>
      </c>
      <c r="B95" t="s">
        <v>631</v>
      </c>
      <c r="C95" t="s">
        <v>250</v>
      </c>
      <c r="D95" t="s">
        <v>963</v>
      </c>
      <c r="E95" t="s">
        <v>964</v>
      </c>
      <c r="F95" t="s">
        <v>965</v>
      </c>
      <c r="G95" t="s">
        <v>966</v>
      </c>
      <c r="H95" t="s">
        <v>967</v>
      </c>
      <c r="J95" t="s">
        <v>1385</v>
      </c>
    </row>
    <row r="96" spans="1:10">
      <c r="A96">
        <v>95</v>
      </c>
      <c r="B96" t="s">
        <v>631</v>
      </c>
      <c r="C96" t="s">
        <v>250</v>
      </c>
      <c r="D96" t="s">
        <v>968</v>
      </c>
      <c r="E96" t="s">
        <v>969</v>
      </c>
      <c r="F96" t="s">
        <v>970</v>
      </c>
      <c r="G96" t="s">
        <v>780</v>
      </c>
      <c r="H96" t="s">
        <v>971</v>
      </c>
      <c r="J96" t="s">
        <v>1385</v>
      </c>
    </row>
    <row r="97" spans="1:10">
      <c r="A97">
        <v>96</v>
      </c>
      <c r="B97" t="s">
        <v>631</v>
      </c>
      <c r="C97" t="s">
        <v>250</v>
      </c>
      <c r="D97" t="s">
        <v>972</v>
      </c>
      <c r="E97" t="s">
        <v>973</v>
      </c>
      <c r="F97" t="s">
        <v>974</v>
      </c>
      <c r="G97" t="s">
        <v>645</v>
      </c>
      <c r="H97" t="s">
        <v>975</v>
      </c>
      <c r="J97" t="s">
        <v>1385</v>
      </c>
    </row>
    <row r="98" spans="1:10">
      <c r="A98">
        <v>97</v>
      </c>
      <c r="B98" t="s">
        <v>631</v>
      </c>
      <c r="C98" t="s">
        <v>250</v>
      </c>
      <c r="D98" t="s">
        <v>976</v>
      </c>
      <c r="E98" t="s">
        <v>977</v>
      </c>
      <c r="F98" t="s">
        <v>978</v>
      </c>
      <c r="G98" t="s">
        <v>649</v>
      </c>
      <c r="H98" t="s">
        <v>979</v>
      </c>
      <c r="J98" t="s">
        <v>1385</v>
      </c>
    </row>
    <row r="99" spans="1:10">
      <c r="A99">
        <v>98</v>
      </c>
      <c r="B99" t="s">
        <v>631</v>
      </c>
      <c r="C99" t="s">
        <v>250</v>
      </c>
      <c r="D99" t="s">
        <v>980</v>
      </c>
      <c r="E99" t="s">
        <v>981</v>
      </c>
      <c r="F99" t="s">
        <v>982</v>
      </c>
      <c r="G99" t="s">
        <v>649</v>
      </c>
      <c r="H99" t="s">
        <v>983</v>
      </c>
      <c r="J99" t="s">
        <v>1385</v>
      </c>
    </row>
    <row r="100" spans="1:10">
      <c r="A100">
        <v>99</v>
      </c>
      <c r="B100" t="s">
        <v>631</v>
      </c>
      <c r="C100" t="s">
        <v>250</v>
      </c>
      <c r="D100" t="s">
        <v>984</v>
      </c>
      <c r="E100" t="s">
        <v>985</v>
      </c>
      <c r="F100" t="s">
        <v>986</v>
      </c>
      <c r="G100" t="s">
        <v>649</v>
      </c>
      <c r="H100" t="s">
        <v>987</v>
      </c>
      <c r="J100" t="s">
        <v>1385</v>
      </c>
    </row>
    <row r="101" spans="1:10">
      <c r="A101">
        <v>100</v>
      </c>
      <c r="B101" t="s">
        <v>631</v>
      </c>
      <c r="C101" t="s">
        <v>250</v>
      </c>
      <c r="D101" t="s">
        <v>988</v>
      </c>
      <c r="E101" t="s">
        <v>989</v>
      </c>
      <c r="F101" t="s">
        <v>990</v>
      </c>
      <c r="G101" t="s">
        <v>649</v>
      </c>
      <c r="H101" t="s">
        <v>991</v>
      </c>
      <c r="J101" t="s">
        <v>1385</v>
      </c>
    </row>
    <row r="102" spans="1:10">
      <c r="A102">
        <v>101</v>
      </c>
      <c r="B102" t="s">
        <v>631</v>
      </c>
      <c r="C102" t="s">
        <v>250</v>
      </c>
      <c r="D102" t="s">
        <v>992</v>
      </c>
      <c r="E102" t="s">
        <v>993</v>
      </c>
      <c r="F102" t="s">
        <v>994</v>
      </c>
      <c r="G102" t="s">
        <v>663</v>
      </c>
      <c r="H102" t="s">
        <v>995</v>
      </c>
      <c r="J102" t="s">
        <v>1385</v>
      </c>
    </row>
    <row r="103" spans="1:10">
      <c r="A103">
        <v>102</v>
      </c>
      <c r="B103" t="s">
        <v>631</v>
      </c>
      <c r="C103" t="s">
        <v>250</v>
      </c>
      <c r="D103" t="s">
        <v>996</v>
      </c>
      <c r="E103" t="s">
        <v>993</v>
      </c>
      <c r="F103" t="s">
        <v>994</v>
      </c>
      <c r="G103" t="s">
        <v>679</v>
      </c>
      <c r="H103" t="s">
        <v>704</v>
      </c>
      <c r="J103" t="s">
        <v>1385</v>
      </c>
    </row>
    <row r="104" spans="1:10">
      <c r="A104">
        <v>103</v>
      </c>
      <c r="B104" t="s">
        <v>631</v>
      </c>
      <c r="C104" t="s">
        <v>250</v>
      </c>
      <c r="D104" t="s">
        <v>997</v>
      </c>
      <c r="E104" t="s">
        <v>998</v>
      </c>
      <c r="F104" t="s">
        <v>999</v>
      </c>
      <c r="G104" t="s">
        <v>649</v>
      </c>
      <c r="H104" t="s">
        <v>1000</v>
      </c>
      <c r="J104" t="s">
        <v>1385</v>
      </c>
    </row>
    <row r="105" spans="1:10">
      <c r="A105">
        <v>104</v>
      </c>
      <c r="B105" t="s">
        <v>631</v>
      </c>
      <c r="C105" t="s">
        <v>250</v>
      </c>
      <c r="D105" t="s">
        <v>1001</v>
      </c>
      <c r="E105" t="s">
        <v>1002</v>
      </c>
      <c r="F105" t="s">
        <v>1003</v>
      </c>
      <c r="G105" t="s">
        <v>649</v>
      </c>
      <c r="H105" t="s">
        <v>1004</v>
      </c>
      <c r="J105" t="s">
        <v>1385</v>
      </c>
    </row>
    <row r="106" spans="1:10">
      <c r="A106">
        <v>105</v>
      </c>
      <c r="B106" t="s">
        <v>631</v>
      </c>
      <c r="C106" t="s">
        <v>250</v>
      </c>
      <c r="D106" t="s">
        <v>1005</v>
      </c>
      <c r="E106" t="s">
        <v>1006</v>
      </c>
      <c r="F106" t="s">
        <v>1007</v>
      </c>
      <c r="G106" t="s">
        <v>645</v>
      </c>
      <c r="H106" t="s">
        <v>704</v>
      </c>
      <c r="J106" t="s">
        <v>1385</v>
      </c>
    </row>
    <row r="107" spans="1:10">
      <c r="A107">
        <v>106</v>
      </c>
      <c r="B107" t="s">
        <v>631</v>
      </c>
      <c r="C107" t="s">
        <v>250</v>
      </c>
      <c r="D107" t="s">
        <v>1008</v>
      </c>
      <c r="E107" t="s">
        <v>1009</v>
      </c>
      <c r="F107" t="s">
        <v>1010</v>
      </c>
      <c r="G107" t="s">
        <v>1011</v>
      </c>
      <c r="H107" t="s">
        <v>1012</v>
      </c>
      <c r="J107" t="s">
        <v>1385</v>
      </c>
    </row>
    <row r="108" spans="1:10">
      <c r="A108">
        <v>107</v>
      </c>
      <c r="B108" t="s">
        <v>631</v>
      </c>
      <c r="C108" t="s">
        <v>250</v>
      </c>
      <c r="D108" t="s">
        <v>1013</v>
      </c>
      <c r="E108" t="s">
        <v>1014</v>
      </c>
      <c r="F108" t="s">
        <v>1015</v>
      </c>
      <c r="G108" t="s">
        <v>1016</v>
      </c>
      <c r="J108" t="s">
        <v>1385</v>
      </c>
    </row>
    <row r="109" spans="1:10">
      <c r="A109">
        <v>108</v>
      </c>
      <c r="B109" t="s">
        <v>631</v>
      </c>
      <c r="C109" t="s">
        <v>250</v>
      </c>
      <c r="D109" t="s">
        <v>1017</v>
      </c>
      <c r="E109" t="s">
        <v>1018</v>
      </c>
      <c r="F109" t="s">
        <v>1019</v>
      </c>
      <c r="G109" t="s">
        <v>679</v>
      </c>
      <c r="H109" t="s">
        <v>1020</v>
      </c>
      <c r="J109" t="s">
        <v>1385</v>
      </c>
    </row>
    <row r="110" spans="1:10">
      <c r="A110">
        <v>109</v>
      </c>
      <c r="B110" t="s">
        <v>631</v>
      </c>
      <c r="C110" t="s">
        <v>250</v>
      </c>
      <c r="D110" t="s">
        <v>1021</v>
      </c>
      <c r="E110" t="s">
        <v>1022</v>
      </c>
      <c r="F110" t="s">
        <v>1023</v>
      </c>
      <c r="G110" t="s">
        <v>688</v>
      </c>
      <c r="J110" t="s">
        <v>1385</v>
      </c>
    </row>
    <row r="111" spans="1:10">
      <c r="A111">
        <v>110</v>
      </c>
      <c r="B111" t="s">
        <v>631</v>
      </c>
      <c r="C111" t="s">
        <v>250</v>
      </c>
      <c r="D111" t="s">
        <v>1024</v>
      </c>
      <c r="E111" t="s">
        <v>1025</v>
      </c>
      <c r="F111" t="s">
        <v>1026</v>
      </c>
      <c r="G111" t="s">
        <v>679</v>
      </c>
      <c r="H111" t="s">
        <v>1027</v>
      </c>
      <c r="J111" t="s">
        <v>1385</v>
      </c>
    </row>
    <row r="112" spans="1:10">
      <c r="A112">
        <v>111</v>
      </c>
      <c r="B112" t="s">
        <v>631</v>
      </c>
      <c r="C112" t="s">
        <v>250</v>
      </c>
      <c r="D112" t="s">
        <v>1028</v>
      </c>
      <c r="E112" t="s">
        <v>1029</v>
      </c>
      <c r="F112" t="s">
        <v>1030</v>
      </c>
      <c r="G112" t="s">
        <v>649</v>
      </c>
      <c r="H112" t="s">
        <v>1031</v>
      </c>
      <c r="J112" t="s">
        <v>1385</v>
      </c>
    </row>
    <row r="113" spans="1:10">
      <c r="A113">
        <v>112</v>
      </c>
      <c r="B113" t="s">
        <v>631</v>
      </c>
      <c r="C113" t="s">
        <v>250</v>
      </c>
      <c r="D113" t="s">
        <v>1032</v>
      </c>
      <c r="E113" t="s">
        <v>1033</v>
      </c>
      <c r="F113" t="s">
        <v>1034</v>
      </c>
      <c r="G113" t="s">
        <v>649</v>
      </c>
      <c r="J113" t="s">
        <v>1385</v>
      </c>
    </row>
    <row r="114" spans="1:10">
      <c r="A114">
        <v>113</v>
      </c>
      <c r="B114" t="s">
        <v>631</v>
      </c>
      <c r="C114" t="s">
        <v>250</v>
      </c>
      <c r="D114" t="s">
        <v>1035</v>
      </c>
      <c r="E114" t="s">
        <v>1036</v>
      </c>
      <c r="F114" t="s">
        <v>1037</v>
      </c>
      <c r="G114" t="s">
        <v>649</v>
      </c>
      <c r="H114" t="s">
        <v>1038</v>
      </c>
      <c r="J114" t="s">
        <v>1385</v>
      </c>
    </row>
    <row r="115" spans="1:10">
      <c r="A115">
        <v>114</v>
      </c>
      <c r="B115" t="s">
        <v>631</v>
      </c>
      <c r="C115" t="s">
        <v>250</v>
      </c>
      <c r="D115" t="s">
        <v>1039</v>
      </c>
      <c r="E115" t="s">
        <v>1040</v>
      </c>
      <c r="F115" t="s">
        <v>1041</v>
      </c>
      <c r="G115" t="s">
        <v>649</v>
      </c>
      <c r="H115" t="s">
        <v>1042</v>
      </c>
      <c r="J115" t="s">
        <v>1385</v>
      </c>
    </row>
    <row r="116" spans="1:10">
      <c r="A116">
        <v>115</v>
      </c>
      <c r="B116" t="s">
        <v>631</v>
      </c>
      <c r="C116" t="s">
        <v>250</v>
      </c>
      <c r="D116" t="s">
        <v>1043</v>
      </c>
      <c r="E116" t="s">
        <v>1044</v>
      </c>
      <c r="F116" t="s">
        <v>1045</v>
      </c>
      <c r="G116" t="s">
        <v>714</v>
      </c>
      <c r="J116" t="s">
        <v>1385</v>
      </c>
    </row>
    <row r="117" spans="1:10">
      <c r="A117">
        <v>116</v>
      </c>
      <c r="B117" t="s">
        <v>631</v>
      </c>
      <c r="C117" t="s">
        <v>250</v>
      </c>
      <c r="D117" t="s">
        <v>1046</v>
      </c>
      <c r="E117" t="s">
        <v>1047</v>
      </c>
      <c r="F117" t="s">
        <v>1048</v>
      </c>
      <c r="G117" t="s">
        <v>1049</v>
      </c>
      <c r="J117" t="s">
        <v>1385</v>
      </c>
    </row>
    <row r="118" spans="1:10">
      <c r="A118">
        <v>117</v>
      </c>
      <c r="B118" t="s">
        <v>631</v>
      </c>
      <c r="C118" t="s">
        <v>250</v>
      </c>
      <c r="D118" t="s">
        <v>1050</v>
      </c>
      <c r="E118" t="s">
        <v>1051</v>
      </c>
      <c r="F118" t="s">
        <v>671</v>
      </c>
      <c r="G118" t="s">
        <v>714</v>
      </c>
      <c r="J118" t="s">
        <v>1385</v>
      </c>
    </row>
    <row r="119" spans="1:10">
      <c r="A119">
        <v>118</v>
      </c>
      <c r="B119" t="s">
        <v>631</v>
      </c>
      <c r="C119" t="s">
        <v>250</v>
      </c>
      <c r="D119" t="s">
        <v>1052</v>
      </c>
      <c r="E119" t="s">
        <v>1053</v>
      </c>
      <c r="F119" t="s">
        <v>1054</v>
      </c>
      <c r="G119" t="s">
        <v>679</v>
      </c>
      <c r="J119" t="s">
        <v>1385</v>
      </c>
    </row>
    <row r="120" spans="1:10">
      <c r="A120">
        <v>119</v>
      </c>
      <c r="B120" t="s">
        <v>631</v>
      </c>
      <c r="C120" t="s">
        <v>250</v>
      </c>
      <c r="D120" t="s">
        <v>1055</v>
      </c>
      <c r="E120" t="s">
        <v>1056</v>
      </c>
      <c r="F120" t="s">
        <v>994</v>
      </c>
      <c r="G120" t="s">
        <v>1057</v>
      </c>
      <c r="H120" t="s">
        <v>995</v>
      </c>
      <c r="J120" t="s">
        <v>1385</v>
      </c>
    </row>
    <row r="121" spans="1:10">
      <c r="A121">
        <v>120</v>
      </c>
      <c r="B121" t="s">
        <v>631</v>
      </c>
      <c r="C121" t="s">
        <v>250</v>
      </c>
      <c r="D121" t="s">
        <v>1058</v>
      </c>
      <c r="E121" t="s">
        <v>1059</v>
      </c>
      <c r="F121" t="s">
        <v>1060</v>
      </c>
      <c r="G121" t="s">
        <v>645</v>
      </c>
      <c r="J121" t="s">
        <v>1385</v>
      </c>
    </row>
    <row r="122" spans="1:10">
      <c r="A122">
        <v>121</v>
      </c>
      <c r="B122" t="s">
        <v>631</v>
      </c>
      <c r="C122" t="s">
        <v>250</v>
      </c>
      <c r="D122" t="s">
        <v>1061</v>
      </c>
      <c r="E122" t="s">
        <v>1062</v>
      </c>
      <c r="F122" t="s">
        <v>1063</v>
      </c>
      <c r="G122" t="s">
        <v>649</v>
      </c>
      <c r="J122" t="s">
        <v>1385</v>
      </c>
    </row>
    <row r="123" spans="1:10">
      <c r="A123">
        <v>122</v>
      </c>
      <c r="B123" t="s">
        <v>631</v>
      </c>
      <c r="C123" t="s">
        <v>250</v>
      </c>
      <c r="D123" t="s">
        <v>1064</v>
      </c>
      <c r="E123" t="s">
        <v>1065</v>
      </c>
      <c r="F123" t="s">
        <v>1066</v>
      </c>
      <c r="G123" t="s">
        <v>688</v>
      </c>
      <c r="J123" t="s">
        <v>1385</v>
      </c>
    </row>
    <row r="124" spans="1:10">
      <c r="A124">
        <v>123</v>
      </c>
      <c r="B124" t="s">
        <v>631</v>
      </c>
      <c r="C124" t="s">
        <v>250</v>
      </c>
      <c r="D124" t="s">
        <v>1067</v>
      </c>
      <c r="E124" t="s">
        <v>1068</v>
      </c>
      <c r="F124" t="s">
        <v>1069</v>
      </c>
      <c r="G124" t="s">
        <v>635</v>
      </c>
      <c r="J124" t="s">
        <v>1385</v>
      </c>
    </row>
    <row r="125" spans="1:10">
      <c r="A125">
        <v>124</v>
      </c>
      <c r="B125" t="s">
        <v>631</v>
      </c>
      <c r="C125" t="s">
        <v>250</v>
      </c>
      <c r="D125" t="s">
        <v>1070</v>
      </c>
      <c r="E125" t="s">
        <v>1071</v>
      </c>
      <c r="F125" t="s">
        <v>1072</v>
      </c>
      <c r="G125" t="s">
        <v>649</v>
      </c>
      <c r="H125" t="s">
        <v>1073</v>
      </c>
      <c r="J125" t="s">
        <v>1385</v>
      </c>
    </row>
    <row r="126" spans="1:10">
      <c r="A126">
        <v>125</v>
      </c>
      <c r="B126" t="s">
        <v>631</v>
      </c>
      <c r="C126" t="s">
        <v>250</v>
      </c>
      <c r="D126" t="s">
        <v>1074</v>
      </c>
      <c r="E126" t="s">
        <v>1075</v>
      </c>
      <c r="F126" t="s">
        <v>1076</v>
      </c>
      <c r="G126" t="s">
        <v>1077</v>
      </c>
      <c r="H126" t="s">
        <v>1078</v>
      </c>
      <c r="J126" t="s">
        <v>1385</v>
      </c>
    </row>
    <row r="127" spans="1:10">
      <c r="A127">
        <v>126</v>
      </c>
      <c r="B127" t="s">
        <v>631</v>
      </c>
      <c r="C127" t="s">
        <v>250</v>
      </c>
      <c r="D127" t="s">
        <v>1079</v>
      </c>
      <c r="E127" t="s">
        <v>1080</v>
      </c>
      <c r="F127" t="s">
        <v>671</v>
      </c>
      <c r="G127" t="s">
        <v>1081</v>
      </c>
      <c r="J127" t="s">
        <v>1385</v>
      </c>
    </row>
    <row r="128" spans="1:10">
      <c r="A128">
        <v>127</v>
      </c>
      <c r="B128" t="s">
        <v>631</v>
      </c>
      <c r="C128" t="s">
        <v>250</v>
      </c>
      <c r="D128" t="s">
        <v>1082</v>
      </c>
      <c r="E128" t="s">
        <v>1083</v>
      </c>
      <c r="F128" t="s">
        <v>1084</v>
      </c>
      <c r="G128" t="s">
        <v>635</v>
      </c>
      <c r="J128" t="s">
        <v>1385</v>
      </c>
    </row>
    <row r="129" spans="1:10">
      <c r="A129">
        <v>128</v>
      </c>
      <c r="B129" t="s">
        <v>631</v>
      </c>
      <c r="C129" t="s">
        <v>250</v>
      </c>
      <c r="D129" t="s">
        <v>1085</v>
      </c>
      <c r="E129" t="s">
        <v>1086</v>
      </c>
      <c r="F129" t="s">
        <v>1087</v>
      </c>
      <c r="G129" t="s">
        <v>645</v>
      </c>
      <c r="H129" t="s">
        <v>1088</v>
      </c>
      <c r="J129" t="s">
        <v>1385</v>
      </c>
    </row>
    <row r="130" spans="1:10">
      <c r="A130">
        <v>129</v>
      </c>
      <c r="B130" t="s">
        <v>631</v>
      </c>
      <c r="C130" t="s">
        <v>250</v>
      </c>
      <c r="D130" t="s">
        <v>1089</v>
      </c>
      <c r="E130" t="s">
        <v>1090</v>
      </c>
      <c r="F130" t="s">
        <v>1091</v>
      </c>
      <c r="G130" t="s">
        <v>649</v>
      </c>
      <c r="H130" t="s">
        <v>1092</v>
      </c>
      <c r="J130" t="s">
        <v>1385</v>
      </c>
    </row>
    <row r="131" spans="1:10">
      <c r="A131">
        <v>130</v>
      </c>
      <c r="B131" t="s">
        <v>631</v>
      </c>
      <c r="C131" t="s">
        <v>250</v>
      </c>
      <c r="D131" t="s">
        <v>1093</v>
      </c>
      <c r="E131" t="s">
        <v>1094</v>
      </c>
      <c r="F131" t="s">
        <v>1095</v>
      </c>
      <c r="G131" t="s">
        <v>539</v>
      </c>
      <c r="H131" t="s">
        <v>1096</v>
      </c>
      <c r="J131" t="s">
        <v>1385</v>
      </c>
    </row>
    <row r="132" spans="1:10">
      <c r="A132">
        <v>131</v>
      </c>
      <c r="B132" t="s">
        <v>631</v>
      </c>
      <c r="C132" t="s">
        <v>250</v>
      </c>
      <c r="D132" t="s">
        <v>1097</v>
      </c>
      <c r="E132" t="s">
        <v>1094</v>
      </c>
      <c r="F132" t="s">
        <v>1098</v>
      </c>
      <c r="G132" t="s">
        <v>635</v>
      </c>
      <c r="H132" t="s">
        <v>1096</v>
      </c>
      <c r="J132" t="s">
        <v>1385</v>
      </c>
    </row>
    <row r="133" spans="1:10">
      <c r="A133">
        <v>132</v>
      </c>
      <c r="B133" t="s">
        <v>631</v>
      </c>
      <c r="C133" t="s">
        <v>250</v>
      </c>
      <c r="D133" t="s">
        <v>1099</v>
      </c>
      <c r="E133" t="s">
        <v>1100</v>
      </c>
      <c r="F133" t="s">
        <v>1101</v>
      </c>
      <c r="G133" t="s">
        <v>679</v>
      </c>
      <c r="H133" t="s">
        <v>1102</v>
      </c>
      <c r="J133" t="s">
        <v>1385</v>
      </c>
    </row>
    <row r="134" spans="1:10">
      <c r="A134">
        <v>133</v>
      </c>
      <c r="B134" t="s">
        <v>631</v>
      </c>
      <c r="C134" t="s">
        <v>250</v>
      </c>
      <c r="D134" t="s">
        <v>1103</v>
      </c>
      <c r="E134" t="s">
        <v>1104</v>
      </c>
      <c r="F134" t="s">
        <v>1105</v>
      </c>
      <c r="G134" t="s">
        <v>688</v>
      </c>
      <c r="J134" t="s">
        <v>1385</v>
      </c>
    </row>
    <row r="135" spans="1:10">
      <c r="A135">
        <v>134</v>
      </c>
      <c r="B135" t="s">
        <v>631</v>
      </c>
      <c r="C135" t="s">
        <v>250</v>
      </c>
      <c r="D135" t="s">
        <v>1106</v>
      </c>
      <c r="E135" t="s">
        <v>1107</v>
      </c>
      <c r="F135" t="s">
        <v>1108</v>
      </c>
      <c r="G135" t="s">
        <v>645</v>
      </c>
      <c r="H135" t="s">
        <v>1109</v>
      </c>
      <c r="J135" t="s">
        <v>1385</v>
      </c>
    </row>
    <row r="136" spans="1:10">
      <c r="A136">
        <v>135</v>
      </c>
      <c r="B136" t="s">
        <v>631</v>
      </c>
      <c r="C136" t="s">
        <v>250</v>
      </c>
      <c r="D136" t="s">
        <v>1110</v>
      </c>
      <c r="E136" t="s">
        <v>1111</v>
      </c>
      <c r="F136" t="s">
        <v>1112</v>
      </c>
      <c r="G136" t="s">
        <v>635</v>
      </c>
      <c r="H136" t="s">
        <v>975</v>
      </c>
      <c r="J136" t="s">
        <v>1385</v>
      </c>
    </row>
    <row r="137" spans="1:10">
      <c r="A137">
        <v>136</v>
      </c>
      <c r="B137" t="s">
        <v>631</v>
      </c>
      <c r="C137" t="s">
        <v>250</v>
      </c>
      <c r="D137" t="s">
        <v>1113</v>
      </c>
      <c r="E137" t="s">
        <v>1114</v>
      </c>
      <c r="F137" t="s">
        <v>1115</v>
      </c>
      <c r="G137" t="s">
        <v>714</v>
      </c>
      <c r="J137" t="s">
        <v>1385</v>
      </c>
    </row>
    <row r="138" spans="1:10">
      <c r="A138">
        <v>137</v>
      </c>
      <c r="B138" t="s">
        <v>631</v>
      </c>
      <c r="C138" t="s">
        <v>250</v>
      </c>
      <c r="D138" t="s">
        <v>1116</v>
      </c>
      <c r="E138" t="s">
        <v>1117</v>
      </c>
      <c r="F138" t="s">
        <v>1118</v>
      </c>
      <c r="G138" t="s">
        <v>649</v>
      </c>
      <c r="H138" t="s">
        <v>1119</v>
      </c>
      <c r="J138" t="s">
        <v>1385</v>
      </c>
    </row>
    <row r="139" spans="1:10">
      <c r="A139">
        <v>138</v>
      </c>
      <c r="B139" t="s">
        <v>631</v>
      </c>
      <c r="C139" t="s">
        <v>250</v>
      </c>
      <c r="D139" t="s">
        <v>1120</v>
      </c>
      <c r="E139" t="s">
        <v>1121</v>
      </c>
      <c r="F139" t="s">
        <v>1122</v>
      </c>
      <c r="G139" t="s">
        <v>649</v>
      </c>
      <c r="H139" t="s">
        <v>1123</v>
      </c>
      <c r="J139" t="s">
        <v>1385</v>
      </c>
    </row>
    <row r="140" spans="1:10">
      <c r="A140">
        <v>139</v>
      </c>
      <c r="B140" t="s">
        <v>631</v>
      </c>
      <c r="C140" t="s">
        <v>250</v>
      </c>
      <c r="D140" t="s">
        <v>1124</v>
      </c>
      <c r="E140" t="s">
        <v>1125</v>
      </c>
      <c r="F140" t="s">
        <v>1126</v>
      </c>
      <c r="G140" t="s">
        <v>649</v>
      </c>
      <c r="J140" t="s">
        <v>1385</v>
      </c>
    </row>
    <row r="141" spans="1:10">
      <c r="A141">
        <v>140</v>
      </c>
      <c r="B141" t="s">
        <v>631</v>
      </c>
      <c r="C141" t="s">
        <v>250</v>
      </c>
      <c r="D141" t="s">
        <v>1127</v>
      </c>
      <c r="E141" t="s">
        <v>1128</v>
      </c>
      <c r="F141" t="s">
        <v>1129</v>
      </c>
      <c r="G141" t="s">
        <v>635</v>
      </c>
      <c r="J141" t="s">
        <v>1385</v>
      </c>
    </row>
    <row r="142" spans="1:10">
      <c r="A142">
        <v>141</v>
      </c>
      <c r="B142" t="s">
        <v>631</v>
      </c>
      <c r="C142" t="s">
        <v>250</v>
      </c>
      <c r="D142" t="s">
        <v>1130</v>
      </c>
      <c r="E142" t="s">
        <v>1131</v>
      </c>
      <c r="F142" t="s">
        <v>1132</v>
      </c>
      <c r="G142" t="s">
        <v>649</v>
      </c>
      <c r="H142" t="s">
        <v>1133</v>
      </c>
      <c r="J142" t="s">
        <v>1385</v>
      </c>
    </row>
    <row r="143" spans="1:10">
      <c r="A143">
        <v>142</v>
      </c>
      <c r="B143" t="s">
        <v>631</v>
      </c>
      <c r="C143" t="s">
        <v>250</v>
      </c>
      <c r="D143" t="s">
        <v>1134</v>
      </c>
      <c r="E143" t="s">
        <v>1135</v>
      </c>
      <c r="F143" t="s">
        <v>1136</v>
      </c>
      <c r="G143" t="s">
        <v>645</v>
      </c>
      <c r="J143" t="s">
        <v>1385</v>
      </c>
    </row>
    <row r="144" spans="1:10">
      <c r="A144">
        <v>143</v>
      </c>
      <c r="B144" t="s">
        <v>631</v>
      </c>
      <c r="C144" t="s">
        <v>250</v>
      </c>
      <c r="D144" t="s">
        <v>1137</v>
      </c>
      <c r="E144" t="s">
        <v>1138</v>
      </c>
      <c r="F144" t="s">
        <v>1139</v>
      </c>
      <c r="G144" t="s">
        <v>679</v>
      </c>
      <c r="J144" t="s">
        <v>1385</v>
      </c>
    </row>
    <row r="145" spans="1:10">
      <c r="A145">
        <v>144</v>
      </c>
      <c r="B145" t="s">
        <v>631</v>
      </c>
      <c r="C145" t="s">
        <v>250</v>
      </c>
      <c r="D145" t="s">
        <v>1140</v>
      </c>
      <c r="E145" t="s">
        <v>1141</v>
      </c>
      <c r="F145" t="s">
        <v>1142</v>
      </c>
      <c r="G145" t="s">
        <v>649</v>
      </c>
      <c r="H145" t="s">
        <v>1143</v>
      </c>
      <c r="J145" t="s">
        <v>1385</v>
      </c>
    </row>
    <row r="146" spans="1:10">
      <c r="A146">
        <v>145</v>
      </c>
      <c r="B146" t="s">
        <v>631</v>
      </c>
      <c r="C146" t="s">
        <v>250</v>
      </c>
      <c r="D146" t="s">
        <v>1144</v>
      </c>
      <c r="E146" t="s">
        <v>1145</v>
      </c>
      <c r="F146" t="s">
        <v>1146</v>
      </c>
      <c r="G146" t="s">
        <v>649</v>
      </c>
      <c r="J146" t="s">
        <v>1385</v>
      </c>
    </row>
    <row r="147" spans="1:10">
      <c r="A147">
        <v>146</v>
      </c>
      <c r="B147" t="s">
        <v>631</v>
      </c>
      <c r="C147" t="s">
        <v>250</v>
      </c>
      <c r="D147" t="s">
        <v>1147</v>
      </c>
      <c r="E147" t="s">
        <v>1148</v>
      </c>
      <c r="F147" t="s">
        <v>1149</v>
      </c>
      <c r="G147" t="s">
        <v>649</v>
      </c>
      <c r="J147" t="s">
        <v>1385</v>
      </c>
    </row>
    <row r="148" spans="1:10">
      <c r="A148">
        <v>147</v>
      </c>
      <c r="B148" t="s">
        <v>631</v>
      </c>
      <c r="C148" t="s">
        <v>250</v>
      </c>
      <c r="D148" t="s">
        <v>1150</v>
      </c>
      <c r="E148" t="s">
        <v>1151</v>
      </c>
      <c r="F148" t="s">
        <v>1152</v>
      </c>
      <c r="G148" t="s">
        <v>645</v>
      </c>
      <c r="J148" t="s">
        <v>1385</v>
      </c>
    </row>
    <row r="149" spans="1:10">
      <c r="A149">
        <v>148</v>
      </c>
      <c r="B149" t="s">
        <v>631</v>
      </c>
      <c r="C149" t="s">
        <v>250</v>
      </c>
      <c r="D149" t="s">
        <v>1153</v>
      </c>
      <c r="E149" t="s">
        <v>1151</v>
      </c>
      <c r="F149" t="s">
        <v>1154</v>
      </c>
      <c r="G149" t="s">
        <v>649</v>
      </c>
      <c r="H149" t="s">
        <v>1155</v>
      </c>
      <c r="J149" t="s">
        <v>1385</v>
      </c>
    </row>
    <row r="150" spans="1:10">
      <c r="A150">
        <v>149</v>
      </c>
      <c r="B150" t="s">
        <v>631</v>
      </c>
      <c r="C150" t="s">
        <v>250</v>
      </c>
      <c r="D150" t="s">
        <v>1156</v>
      </c>
      <c r="E150" t="s">
        <v>1157</v>
      </c>
      <c r="F150" t="s">
        <v>1158</v>
      </c>
      <c r="G150" t="s">
        <v>776</v>
      </c>
      <c r="J150" t="s">
        <v>1385</v>
      </c>
    </row>
    <row r="151" spans="1:10">
      <c r="A151">
        <v>150</v>
      </c>
      <c r="B151" t="s">
        <v>631</v>
      </c>
      <c r="C151" t="s">
        <v>250</v>
      </c>
      <c r="D151" t="s">
        <v>1159</v>
      </c>
      <c r="E151" t="s">
        <v>1160</v>
      </c>
      <c r="F151" t="s">
        <v>1161</v>
      </c>
      <c r="G151" t="s">
        <v>645</v>
      </c>
      <c r="H151" t="s">
        <v>1162</v>
      </c>
      <c r="J151" t="s">
        <v>1385</v>
      </c>
    </row>
    <row r="152" spans="1:10">
      <c r="A152">
        <v>151</v>
      </c>
      <c r="B152" t="s">
        <v>631</v>
      </c>
      <c r="C152" t="s">
        <v>250</v>
      </c>
      <c r="D152" t="s">
        <v>1163</v>
      </c>
      <c r="E152" t="s">
        <v>1164</v>
      </c>
      <c r="F152" t="s">
        <v>1165</v>
      </c>
      <c r="G152" t="s">
        <v>645</v>
      </c>
      <c r="J152" t="s">
        <v>1385</v>
      </c>
    </row>
    <row r="153" spans="1:10">
      <c r="A153">
        <v>152</v>
      </c>
      <c r="B153" t="s">
        <v>631</v>
      </c>
      <c r="C153" t="s">
        <v>250</v>
      </c>
      <c r="D153" t="s">
        <v>1166</v>
      </c>
      <c r="E153" t="s">
        <v>1167</v>
      </c>
      <c r="F153" t="s">
        <v>1168</v>
      </c>
      <c r="G153" t="s">
        <v>649</v>
      </c>
      <c r="J153" t="s">
        <v>1385</v>
      </c>
    </row>
    <row r="154" spans="1:10">
      <c r="A154">
        <v>153</v>
      </c>
      <c r="B154" t="s">
        <v>631</v>
      </c>
      <c r="C154" t="s">
        <v>250</v>
      </c>
      <c r="D154" t="s">
        <v>1169</v>
      </c>
      <c r="E154" t="s">
        <v>1170</v>
      </c>
      <c r="F154" t="s">
        <v>1171</v>
      </c>
      <c r="G154" t="s">
        <v>645</v>
      </c>
      <c r="J154" t="s">
        <v>1385</v>
      </c>
    </row>
    <row r="155" spans="1:10">
      <c r="A155">
        <v>154</v>
      </c>
      <c r="B155" t="s">
        <v>631</v>
      </c>
      <c r="C155" t="s">
        <v>250</v>
      </c>
      <c r="D155" t="s">
        <v>1172</v>
      </c>
      <c r="E155" t="s">
        <v>1173</v>
      </c>
      <c r="F155" t="s">
        <v>1174</v>
      </c>
      <c r="G155" t="s">
        <v>649</v>
      </c>
      <c r="H155" t="s">
        <v>1175</v>
      </c>
      <c r="J155" t="s">
        <v>1385</v>
      </c>
    </row>
    <row r="156" spans="1:10">
      <c r="A156">
        <v>155</v>
      </c>
      <c r="B156" t="s">
        <v>631</v>
      </c>
      <c r="C156" t="s">
        <v>250</v>
      </c>
      <c r="D156" t="s">
        <v>1176</v>
      </c>
      <c r="E156" t="s">
        <v>1177</v>
      </c>
      <c r="F156" t="s">
        <v>1178</v>
      </c>
      <c r="G156" t="s">
        <v>649</v>
      </c>
      <c r="H156" t="s">
        <v>1179</v>
      </c>
      <c r="J156" t="s">
        <v>1385</v>
      </c>
    </row>
    <row r="157" spans="1:10">
      <c r="A157">
        <v>156</v>
      </c>
      <c r="B157" t="s">
        <v>631</v>
      </c>
      <c r="C157" t="s">
        <v>250</v>
      </c>
      <c r="D157" t="s">
        <v>1180</v>
      </c>
      <c r="E157" t="s">
        <v>1181</v>
      </c>
      <c r="F157" t="s">
        <v>1182</v>
      </c>
      <c r="G157" t="s">
        <v>649</v>
      </c>
      <c r="H157" t="s">
        <v>1183</v>
      </c>
      <c r="J157" t="s">
        <v>1385</v>
      </c>
    </row>
    <row r="158" spans="1:10">
      <c r="A158">
        <v>157</v>
      </c>
      <c r="B158" t="s">
        <v>631</v>
      </c>
      <c r="C158" t="s">
        <v>250</v>
      </c>
      <c r="D158" t="s">
        <v>1184</v>
      </c>
      <c r="E158" t="s">
        <v>1185</v>
      </c>
      <c r="F158" t="s">
        <v>1186</v>
      </c>
      <c r="G158" t="s">
        <v>649</v>
      </c>
      <c r="H158" t="s">
        <v>1187</v>
      </c>
      <c r="J158" t="s">
        <v>1385</v>
      </c>
    </row>
    <row r="159" spans="1:10">
      <c r="A159">
        <v>158</v>
      </c>
      <c r="B159" t="s">
        <v>631</v>
      </c>
      <c r="C159" t="s">
        <v>250</v>
      </c>
      <c r="D159" t="s">
        <v>1188</v>
      </c>
      <c r="E159" t="s">
        <v>1189</v>
      </c>
      <c r="F159" t="s">
        <v>1190</v>
      </c>
      <c r="G159" t="s">
        <v>679</v>
      </c>
      <c r="J159" t="s">
        <v>1385</v>
      </c>
    </row>
    <row r="160" spans="1:10">
      <c r="A160">
        <v>159</v>
      </c>
      <c r="B160" t="s">
        <v>631</v>
      </c>
      <c r="C160" t="s">
        <v>250</v>
      </c>
      <c r="D160" t="s">
        <v>1191</v>
      </c>
      <c r="E160" t="s">
        <v>1192</v>
      </c>
      <c r="F160" t="s">
        <v>1193</v>
      </c>
      <c r="G160" t="s">
        <v>1194</v>
      </c>
      <c r="H160" t="s">
        <v>1195</v>
      </c>
      <c r="J160" t="s">
        <v>1385</v>
      </c>
    </row>
    <row r="161" spans="1:10">
      <c r="A161">
        <v>160</v>
      </c>
      <c r="B161" t="s">
        <v>631</v>
      </c>
      <c r="C161" t="s">
        <v>250</v>
      </c>
      <c r="D161" t="s">
        <v>1196</v>
      </c>
      <c r="E161" t="s">
        <v>1197</v>
      </c>
      <c r="F161" t="s">
        <v>1198</v>
      </c>
      <c r="G161" t="s">
        <v>1199</v>
      </c>
      <c r="H161" t="s">
        <v>1200</v>
      </c>
      <c r="J161" t="s">
        <v>1385</v>
      </c>
    </row>
    <row r="162" spans="1:10">
      <c r="A162">
        <v>161</v>
      </c>
      <c r="B162" t="s">
        <v>631</v>
      </c>
      <c r="C162" t="s">
        <v>250</v>
      </c>
      <c r="D162" t="s">
        <v>1201</v>
      </c>
      <c r="E162" t="s">
        <v>1202</v>
      </c>
      <c r="F162" t="s">
        <v>1023</v>
      </c>
      <c r="G162" t="s">
        <v>649</v>
      </c>
      <c r="H162" t="s">
        <v>1203</v>
      </c>
      <c r="J162" t="s">
        <v>1385</v>
      </c>
    </row>
    <row r="163" spans="1:10">
      <c r="A163">
        <v>162</v>
      </c>
      <c r="B163" t="s">
        <v>631</v>
      </c>
      <c r="C163" t="s">
        <v>250</v>
      </c>
      <c r="D163" t="s">
        <v>1204</v>
      </c>
      <c r="E163" t="s">
        <v>1205</v>
      </c>
      <c r="F163" t="s">
        <v>1206</v>
      </c>
      <c r="G163" t="s">
        <v>649</v>
      </c>
      <c r="J163" t="s">
        <v>1385</v>
      </c>
    </row>
    <row r="164" spans="1:10">
      <c r="A164">
        <v>163</v>
      </c>
      <c r="B164" t="s">
        <v>631</v>
      </c>
      <c r="C164" t="s">
        <v>250</v>
      </c>
      <c r="D164" t="s">
        <v>1207</v>
      </c>
      <c r="E164" t="s">
        <v>1208</v>
      </c>
      <c r="F164" t="s">
        <v>1209</v>
      </c>
      <c r="G164" t="s">
        <v>1210</v>
      </c>
      <c r="J164" t="s">
        <v>1385</v>
      </c>
    </row>
    <row r="165" spans="1:10">
      <c r="A165">
        <v>164</v>
      </c>
      <c r="B165" t="s">
        <v>631</v>
      </c>
      <c r="C165" t="s">
        <v>250</v>
      </c>
      <c r="D165" t="s">
        <v>1211</v>
      </c>
      <c r="E165" t="s">
        <v>1212</v>
      </c>
      <c r="F165" t="s">
        <v>1213</v>
      </c>
      <c r="G165" t="s">
        <v>966</v>
      </c>
      <c r="H165" t="s">
        <v>1214</v>
      </c>
      <c r="J165" t="s">
        <v>1385</v>
      </c>
    </row>
    <row r="166" spans="1:10">
      <c r="A166">
        <v>165</v>
      </c>
      <c r="B166" t="s">
        <v>631</v>
      </c>
      <c r="C166" t="s">
        <v>250</v>
      </c>
      <c r="D166" t="s">
        <v>1215</v>
      </c>
      <c r="E166" t="s">
        <v>1216</v>
      </c>
      <c r="F166" t="s">
        <v>1217</v>
      </c>
      <c r="G166" t="s">
        <v>649</v>
      </c>
      <c r="H166" t="s">
        <v>1218</v>
      </c>
      <c r="J166" t="s">
        <v>1385</v>
      </c>
    </row>
    <row r="167" spans="1:10">
      <c r="A167">
        <v>166</v>
      </c>
      <c r="B167" t="s">
        <v>631</v>
      </c>
      <c r="C167" t="s">
        <v>250</v>
      </c>
      <c r="D167" t="s">
        <v>1219</v>
      </c>
      <c r="E167" t="s">
        <v>1220</v>
      </c>
      <c r="F167" t="s">
        <v>1221</v>
      </c>
      <c r="G167" t="s">
        <v>640</v>
      </c>
      <c r="J167" t="s">
        <v>1385</v>
      </c>
    </row>
    <row r="168" spans="1:10">
      <c r="A168">
        <v>167</v>
      </c>
      <c r="B168" t="s">
        <v>631</v>
      </c>
      <c r="C168" t="s">
        <v>250</v>
      </c>
      <c r="D168" t="s">
        <v>1222</v>
      </c>
      <c r="E168" t="s">
        <v>1223</v>
      </c>
      <c r="F168" t="s">
        <v>1224</v>
      </c>
      <c r="G168" t="s">
        <v>649</v>
      </c>
      <c r="H168" t="s">
        <v>1225</v>
      </c>
      <c r="J168" t="s">
        <v>1385</v>
      </c>
    </row>
    <row r="169" spans="1:10">
      <c r="A169">
        <v>168</v>
      </c>
      <c r="B169" t="s">
        <v>631</v>
      </c>
      <c r="C169" t="s">
        <v>250</v>
      </c>
      <c r="D169" t="s">
        <v>1226</v>
      </c>
      <c r="E169" t="s">
        <v>1227</v>
      </c>
      <c r="F169" t="s">
        <v>1228</v>
      </c>
      <c r="G169" t="s">
        <v>649</v>
      </c>
      <c r="H169" t="s">
        <v>1229</v>
      </c>
      <c r="J169" t="s">
        <v>1385</v>
      </c>
    </row>
    <row r="170" spans="1:10">
      <c r="A170">
        <v>169</v>
      </c>
      <c r="B170" t="s">
        <v>631</v>
      </c>
      <c r="C170" t="s">
        <v>250</v>
      </c>
      <c r="D170" t="s">
        <v>1230</v>
      </c>
      <c r="E170" t="s">
        <v>1231</v>
      </c>
      <c r="F170" t="s">
        <v>1232</v>
      </c>
      <c r="G170" t="s">
        <v>776</v>
      </c>
      <c r="J170" t="s">
        <v>1385</v>
      </c>
    </row>
    <row r="171" spans="1:10">
      <c r="A171">
        <v>170</v>
      </c>
      <c r="B171" t="s">
        <v>631</v>
      </c>
      <c r="C171" t="s">
        <v>250</v>
      </c>
      <c r="D171" t="s">
        <v>1233</v>
      </c>
      <c r="E171" t="s">
        <v>1234</v>
      </c>
      <c r="F171" t="s">
        <v>1235</v>
      </c>
      <c r="G171" t="s">
        <v>640</v>
      </c>
      <c r="H171" t="s">
        <v>1236</v>
      </c>
      <c r="J171" t="s">
        <v>1385</v>
      </c>
    </row>
    <row r="172" spans="1:10">
      <c r="A172">
        <v>171</v>
      </c>
      <c r="B172" t="s">
        <v>631</v>
      </c>
      <c r="C172" t="s">
        <v>250</v>
      </c>
      <c r="D172" t="s">
        <v>1237</v>
      </c>
      <c r="E172" t="s">
        <v>1238</v>
      </c>
      <c r="F172" t="s">
        <v>1239</v>
      </c>
      <c r="G172" t="s">
        <v>649</v>
      </c>
      <c r="J172" t="s">
        <v>1385</v>
      </c>
    </row>
    <row r="173" spans="1:10">
      <c r="A173">
        <v>172</v>
      </c>
      <c r="B173" t="s">
        <v>631</v>
      </c>
      <c r="C173" t="s">
        <v>250</v>
      </c>
      <c r="D173" t="s">
        <v>1240</v>
      </c>
      <c r="E173" t="s">
        <v>1241</v>
      </c>
      <c r="F173" t="s">
        <v>1242</v>
      </c>
      <c r="G173" t="s">
        <v>649</v>
      </c>
      <c r="H173" t="s">
        <v>1243</v>
      </c>
      <c r="J173" t="s">
        <v>1385</v>
      </c>
    </row>
    <row r="174" spans="1:10">
      <c r="A174">
        <v>173</v>
      </c>
      <c r="B174" t="s">
        <v>631</v>
      </c>
      <c r="C174" t="s">
        <v>250</v>
      </c>
      <c r="D174" t="s">
        <v>1244</v>
      </c>
      <c r="E174" t="s">
        <v>1245</v>
      </c>
      <c r="F174" t="s">
        <v>1246</v>
      </c>
      <c r="G174" t="s">
        <v>645</v>
      </c>
      <c r="H174" t="s">
        <v>1247</v>
      </c>
      <c r="J174" t="s">
        <v>1385</v>
      </c>
    </row>
    <row r="175" spans="1:10">
      <c r="A175">
        <v>174</v>
      </c>
      <c r="B175" t="s">
        <v>631</v>
      </c>
      <c r="C175" t="s">
        <v>250</v>
      </c>
      <c r="D175" t="s">
        <v>1248</v>
      </c>
      <c r="E175" t="s">
        <v>1249</v>
      </c>
      <c r="F175" t="s">
        <v>1250</v>
      </c>
      <c r="G175" t="s">
        <v>635</v>
      </c>
      <c r="J175" t="s">
        <v>1385</v>
      </c>
    </row>
    <row r="176" spans="1:10">
      <c r="A176">
        <v>175</v>
      </c>
      <c r="B176" t="s">
        <v>631</v>
      </c>
      <c r="C176" t="s">
        <v>250</v>
      </c>
      <c r="D176" t="s">
        <v>1251</v>
      </c>
      <c r="E176" t="s">
        <v>1252</v>
      </c>
      <c r="F176" t="s">
        <v>1253</v>
      </c>
      <c r="G176" t="s">
        <v>649</v>
      </c>
      <c r="H176" t="s">
        <v>1254</v>
      </c>
      <c r="J176" t="s">
        <v>1385</v>
      </c>
    </row>
    <row r="177" spans="1:10">
      <c r="A177">
        <v>176</v>
      </c>
      <c r="B177" t="s">
        <v>631</v>
      </c>
      <c r="C177" t="s">
        <v>250</v>
      </c>
      <c r="D177" t="s">
        <v>1255</v>
      </c>
      <c r="E177" t="s">
        <v>1256</v>
      </c>
      <c r="F177" t="s">
        <v>1257</v>
      </c>
      <c r="G177" t="s">
        <v>649</v>
      </c>
      <c r="H177" t="s">
        <v>1258</v>
      </c>
      <c r="J177" t="s">
        <v>1385</v>
      </c>
    </row>
    <row r="178" spans="1:10">
      <c r="A178">
        <v>177</v>
      </c>
      <c r="B178" t="s">
        <v>631</v>
      </c>
      <c r="C178" t="s">
        <v>250</v>
      </c>
      <c r="D178" t="s">
        <v>1259</v>
      </c>
      <c r="E178" t="s">
        <v>1260</v>
      </c>
      <c r="F178" t="s">
        <v>1261</v>
      </c>
      <c r="G178" t="s">
        <v>649</v>
      </c>
      <c r="J178" t="s">
        <v>1385</v>
      </c>
    </row>
    <row r="179" spans="1:10">
      <c r="A179">
        <v>178</v>
      </c>
      <c r="B179" t="s">
        <v>631</v>
      </c>
      <c r="C179" t="s">
        <v>250</v>
      </c>
      <c r="D179" t="s">
        <v>1262</v>
      </c>
      <c r="E179" t="s">
        <v>1263</v>
      </c>
      <c r="F179" t="s">
        <v>1264</v>
      </c>
      <c r="G179" t="s">
        <v>645</v>
      </c>
      <c r="J179" t="s">
        <v>1385</v>
      </c>
    </row>
    <row r="180" spans="1:10">
      <c r="A180">
        <v>179</v>
      </c>
      <c r="B180" t="s">
        <v>631</v>
      </c>
      <c r="C180" t="s">
        <v>250</v>
      </c>
      <c r="D180" t="s">
        <v>1265</v>
      </c>
      <c r="E180" t="s">
        <v>1266</v>
      </c>
      <c r="F180" t="s">
        <v>1267</v>
      </c>
      <c r="G180" t="s">
        <v>649</v>
      </c>
      <c r="H180" t="s">
        <v>1268</v>
      </c>
      <c r="J180" t="s">
        <v>1385</v>
      </c>
    </row>
    <row r="181" spans="1:10">
      <c r="A181">
        <v>180</v>
      </c>
      <c r="B181" t="s">
        <v>631</v>
      </c>
      <c r="C181" t="s">
        <v>250</v>
      </c>
      <c r="D181" t="s">
        <v>1269</v>
      </c>
      <c r="E181" t="s">
        <v>1270</v>
      </c>
      <c r="F181" t="s">
        <v>1271</v>
      </c>
      <c r="G181" t="s">
        <v>645</v>
      </c>
      <c r="J181" t="s">
        <v>1385</v>
      </c>
    </row>
    <row r="182" spans="1:10">
      <c r="A182">
        <v>181</v>
      </c>
      <c r="B182" t="s">
        <v>631</v>
      </c>
      <c r="C182" t="s">
        <v>250</v>
      </c>
      <c r="D182" t="s">
        <v>1272</v>
      </c>
      <c r="E182" t="s">
        <v>1273</v>
      </c>
      <c r="F182" t="s">
        <v>1274</v>
      </c>
      <c r="G182" t="s">
        <v>649</v>
      </c>
      <c r="H182" t="s">
        <v>1275</v>
      </c>
      <c r="J182" t="s">
        <v>1385</v>
      </c>
    </row>
    <row r="183" spans="1:10">
      <c r="A183">
        <v>182</v>
      </c>
      <c r="B183" t="s">
        <v>631</v>
      </c>
      <c r="C183" t="s">
        <v>250</v>
      </c>
      <c r="D183" t="s">
        <v>1276</v>
      </c>
      <c r="E183" t="s">
        <v>1277</v>
      </c>
      <c r="F183" t="s">
        <v>1278</v>
      </c>
      <c r="G183" t="s">
        <v>714</v>
      </c>
      <c r="J183" t="s">
        <v>1385</v>
      </c>
    </row>
    <row r="184" spans="1:10">
      <c r="A184">
        <v>183</v>
      </c>
      <c r="B184" t="s">
        <v>631</v>
      </c>
      <c r="C184" t="s">
        <v>250</v>
      </c>
      <c r="D184" t="s">
        <v>1279</v>
      </c>
      <c r="E184" t="s">
        <v>1280</v>
      </c>
      <c r="F184" t="s">
        <v>1281</v>
      </c>
      <c r="G184" t="s">
        <v>645</v>
      </c>
      <c r="J184" t="s">
        <v>1385</v>
      </c>
    </row>
    <row r="185" spans="1:10">
      <c r="A185">
        <v>184</v>
      </c>
      <c r="B185" t="s">
        <v>631</v>
      </c>
      <c r="C185" t="s">
        <v>250</v>
      </c>
      <c r="D185" t="s">
        <v>1282</v>
      </c>
      <c r="E185" t="s">
        <v>1283</v>
      </c>
      <c r="F185" t="s">
        <v>1284</v>
      </c>
      <c r="G185" t="s">
        <v>688</v>
      </c>
      <c r="J185" t="s">
        <v>1385</v>
      </c>
    </row>
    <row r="186" spans="1:10">
      <c r="A186">
        <v>185</v>
      </c>
      <c r="B186" t="s">
        <v>631</v>
      </c>
      <c r="C186" t="s">
        <v>250</v>
      </c>
      <c r="D186" t="s">
        <v>1285</v>
      </c>
      <c r="E186" t="s">
        <v>1286</v>
      </c>
      <c r="F186" t="s">
        <v>1287</v>
      </c>
      <c r="G186" t="s">
        <v>1288</v>
      </c>
      <c r="H186" t="s">
        <v>1289</v>
      </c>
      <c r="J186" t="s">
        <v>1385</v>
      </c>
    </row>
    <row r="187" spans="1:10">
      <c r="A187">
        <v>186</v>
      </c>
      <c r="B187" t="s">
        <v>631</v>
      </c>
      <c r="C187" t="s">
        <v>250</v>
      </c>
      <c r="D187" t="s">
        <v>1290</v>
      </c>
      <c r="E187" t="s">
        <v>1291</v>
      </c>
      <c r="F187" t="s">
        <v>1292</v>
      </c>
      <c r="G187" t="s">
        <v>688</v>
      </c>
      <c r="J187" t="s">
        <v>1385</v>
      </c>
    </row>
    <row r="188" spans="1:10">
      <c r="A188">
        <v>187</v>
      </c>
      <c r="B188" t="s">
        <v>631</v>
      </c>
      <c r="C188" t="s">
        <v>250</v>
      </c>
      <c r="D188" t="s">
        <v>1293</v>
      </c>
      <c r="E188" t="s">
        <v>1294</v>
      </c>
      <c r="F188" t="s">
        <v>1295</v>
      </c>
      <c r="G188" t="s">
        <v>776</v>
      </c>
      <c r="J188" t="s">
        <v>1385</v>
      </c>
    </row>
    <row r="189" spans="1:10">
      <c r="A189">
        <v>188</v>
      </c>
      <c r="B189" t="s">
        <v>631</v>
      </c>
      <c r="C189" t="s">
        <v>250</v>
      </c>
      <c r="D189" t="s">
        <v>1296</v>
      </c>
      <c r="E189" t="s">
        <v>1297</v>
      </c>
      <c r="F189" t="s">
        <v>1298</v>
      </c>
      <c r="G189" t="s">
        <v>645</v>
      </c>
      <c r="J189" t="s">
        <v>1385</v>
      </c>
    </row>
    <row r="190" spans="1:10">
      <c r="A190">
        <v>189</v>
      </c>
      <c r="B190" t="s">
        <v>631</v>
      </c>
      <c r="C190" t="s">
        <v>250</v>
      </c>
      <c r="D190" t="s">
        <v>1299</v>
      </c>
      <c r="E190" t="s">
        <v>1300</v>
      </c>
      <c r="F190" t="s">
        <v>1301</v>
      </c>
      <c r="G190" t="s">
        <v>649</v>
      </c>
      <c r="H190" t="s">
        <v>1302</v>
      </c>
      <c r="J190" t="s">
        <v>1385</v>
      </c>
    </row>
    <row r="191" spans="1:10">
      <c r="A191">
        <v>190</v>
      </c>
      <c r="B191" t="s">
        <v>631</v>
      </c>
      <c r="C191" t="s">
        <v>250</v>
      </c>
      <c r="D191" t="s">
        <v>1303</v>
      </c>
      <c r="E191" t="s">
        <v>1304</v>
      </c>
      <c r="F191" t="s">
        <v>1305</v>
      </c>
      <c r="G191" t="s">
        <v>649</v>
      </c>
      <c r="H191" t="s">
        <v>1306</v>
      </c>
      <c r="J191" t="s">
        <v>1385</v>
      </c>
    </row>
    <row r="192" spans="1:10">
      <c r="A192">
        <v>191</v>
      </c>
      <c r="B192" t="s">
        <v>631</v>
      </c>
      <c r="C192" t="s">
        <v>250</v>
      </c>
      <c r="D192" t="s">
        <v>1307</v>
      </c>
      <c r="E192" t="s">
        <v>1308</v>
      </c>
      <c r="F192" t="s">
        <v>1309</v>
      </c>
      <c r="G192" t="s">
        <v>649</v>
      </c>
      <c r="J192" t="s">
        <v>1385</v>
      </c>
    </row>
    <row r="193" spans="1:10">
      <c r="A193">
        <v>192</v>
      </c>
      <c r="B193" t="s">
        <v>631</v>
      </c>
      <c r="C193" t="s">
        <v>250</v>
      </c>
      <c r="D193" t="s">
        <v>1310</v>
      </c>
      <c r="E193" t="s">
        <v>1311</v>
      </c>
      <c r="F193" t="s">
        <v>1312</v>
      </c>
      <c r="G193" t="s">
        <v>688</v>
      </c>
      <c r="J193" t="s">
        <v>1385</v>
      </c>
    </row>
    <row r="194" spans="1:10">
      <c r="A194">
        <v>193</v>
      </c>
      <c r="B194" t="s">
        <v>631</v>
      </c>
      <c r="C194" t="s">
        <v>250</v>
      </c>
      <c r="D194" t="s">
        <v>1313</v>
      </c>
      <c r="E194" t="s">
        <v>1314</v>
      </c>
      <c r="F194" t="s">
        <v>1315</v>
      </c>
      <c r="G194" t="s">
        <v>688</v>
      </c>
      <c r="J194" t="s">
        <v>1385</v>
      </c>
    </row>
    <row r="195" spans="1:10">
      <c r="A195">
        <v>194</v>
      </c>
      <c r="B195" t="s">
        <v>631</v>
      </c>
      <c r="C195" t="s">
        <v>250</v>
      </c>
      <c r="D195" t="s">
        <v>1316</v>
      </c>
      <c r="E195" t="s">
        <v>1317</v>
      </c>
      <c r="F195" t="s">
        <v>1318</v>
      </c>
      <c r="G195" t="s">
        <v>645</v>
      </c>
      <c r="J195" t="s">
        <v>1385</v>
      </c>
    </row>
    <row r="196" spans="1:10">
      <c r="A196">
        <v>195</v>
      </c>
      <c r="B196" t="s">
        <v>631</v>
      </c>
      <c r="C196" t="s">
        <v>250</v>
      </c>
      <c r="D196" t="s">
        <v>1319</v>
      </c>
      <c r="E196" t="s">
        <v>1320</v>
      </c>
      <c r="F196" t="s">
        <v>1321</v>
      </c>
      <c r="G196" t="s">
        <v>780</v>
      </c>
      <c r="H196" t="s">
        <v>1322</v>
      </c>
      <c r="J196" t="s">
        <v>1385</v>
      </c>
    </row>
    <row r="197" spans="1:10">
      <c r="A197">
        <v>196</v>
      </c>
      <c r="B197" t="s">
        <v>631</v>
      </c>
      <c r="C197" t="s">
        <v>250</v>
      </c>
      <c r="D197" t="s">
        <v>1323</v>
      </c>
      <c r="E197" t="s">
        <v>1324</v>
      </c>
      <c r="F197" t="s">
        <v>1325</v>
      </c>
      <c r="G197" t="s">
        <v>780</v>
      </c>
      <c r="J197" t="s">
        <v>1385</v>
      </c>
    </row>
    <row r="198" spans="1:10">
      <c r="A198">
        <v>197</v>
      </c>
      <c r="B198" t="s">
        <v>631</v>
      </c>
      <c r="C198" t="s">
        <v>250</v>
      </c>
      <c r="D198" t="s">
        <v>1326</v>
      </c>
      <c r="E198" t="s">
        <v>1327</v>
      </c>
      <c r="F198" t="s">
        <v>1328</v>
      </c>
      <c r="G198" t="s">
        <v>679</v>
      </c>
      <c r="H198" t="s">
        <v>1329</v>
      </c>
      <c r="J198" t="s">
        <v>1385</v>
      </c>
    </row>
    <row r="199" spans="1:10">
      <c r="A199">
        <v>198</v>
      </c>
      <c r="B199" t="s">
        <v>631</v>
      </c>
      <c r="C199" t="s">
        <v>250</v>
      </c>
      <c r="D199" t="s">
        <v>1330</v>
      </c>
      <c r="E199" t="s">
        <v>1331</v>
      </c>
      <c r="F199" t="s">
        <v>1332</v>
      </c>
      <c r="G199" t="s">
        <v>649</v>
      </c>
      <c r="H199" t="s">
        <v>1333</v>
      </c>
      <c r="J199" t="s">
        <v>1385</v>
      </c>
    </row>
    <row r="200" spans="1:10">
      <c r="A200">
        <v>199</v>
      </c>
      <c r="B200" t="s">
        <v>631</v>
      </c>
      <c r="C200" t="s">
        <v>250</v>
      </c>
      <c r="D200" t="s">
        <v>1334</v>
      </c>
      <c r="E200" t="s">
        <v>1335</v>
      </c>
      <c r="F200" t="s">
        <v>1336</v>
      </c>
      <c r="G200" t="s">
        <v>688</v>
      </c>
      <c r="J200" t="s">
        <v>1385</v>
      </c>
    </row>
    <row r="201" spans="1:10">
      <c r="A201">
        <v>200</v>
      </c>
      <c r="B201" t="s">
        <v>631</v>
      </c>
      <c r="C201" t="s">
        <v>250</v>
      </c>
      <c r="D201" t="s">
        <v>1337</v>
      </c>
      <c r="E201" t="s">
        <v>1338</v>
      </c>
      <c r="F201" t="s">
        <v>1339</v>
      </c>
      <c r="G201" t="s">
        <v>1199</v>
      </c>
      <c r="J201" t="s">
        <v>1385</v>
      </c>
    </row>
    <row r="202" spans="1:10">
      <c r="A202">
        <v>201</v>
      </c>
      <c r="B202" t="s">
        <v>631</v>
      </c>
      <c r="C202" t="s">
        <v>250</v>
      </c>
      <c r="D202" t="s">
        <v>1340</v>
      </c>
      <c r="E202" t="s">
        <v>1341</v>
      </c>
      <c r="F202" t="s">
        <v>1342</v>
      </c>
      <c r="G202" t="s">
        <v>1343</v>
      </c>
      <c r="J202" t="s">
        <v>1385</v>
      </c>
    </row>
    <row r="203" spans="1:10">
      <c r="A203">
        <v>202</v>
      </c>
      <c r="B203" t="s">
        <v>631</v>
      </c>
      <c r="C203" t="s">
        <v>250</v>
      </c>
      <c r="D203" t="s">
        <v>1344</v>
      </c>
      <c r="E203" t="s">
        <v>1345</v>
      </c>
      <c r="F203" t="s">
        <v>1346</v>
      </c>
      <c r="G203" t="s">
        <v>1347</v>
      </c>
      <c r="H203" t="s">
        <v>1348</v>
      </c>
      <c r="J203" t="s">
        <v>1385</v>
      </c>
    </row>
    <row r="204" spans="1:10">
      <c r="A204">
        <v>203</v>
      </c>
      <c r="B204" t="s">
        <v>631</v>
      </c>
      <c r="C204" t="s">
        <v>250</v>
      </c>
      <c r="D204" t="s">
        <v>1349</v>
      </c>
      <c r="E204" t="s">
        <v>1350</v>
      </c>
      <c r="F204" t="s">
        <v>1351</v>
      </c>
      <c r="G204" t="s">
        <v>649</v>
      </c>
      <c r="H204" t="s">
        <v>1352</v>
      </c>
      <c r="J204" t="s">
        <v>1385</v>
      </c>
    </row>
    <row r="205" spans="1:10">
      <c r="A205">
        <v>204</v>
      </c>
      <c r="B205" t="s">
        <v>631</v>
      </c>
      <c r="C205" t="s">
        <v>250</v>
      </c>
      <c r="D205" t="s">
        <v>1353</v>
      </c>
      <c r="E205" t="s">
        <v>1354</v>
      </c>
      <c r="F205" t="s">
        <v>671</v>
      </c>
      <c r="G205" t="s">
        <v>1355</v>
      </c>
      <c r="H205" t="s">
        <v>1356</v>
      </c>
      <c r="J205" t="s">
        <v>1385</v>
      </c>
    </row>
    <row r="206" spans="1:10">
      <c r="A206">
        <v>205</v>
      </c>
      <c r="B206" t="s">
        <v>631</v>
      </c>
      <c r="C206" t="s">
        <v>250</v>
      </c>
      <c r="D206" t="s">
        <v>1357</v>
      </c>
      <c r="E206" t="s">
        <v>1358</v>
      </c>
      <c r="F206" t="s">
        <v>1359</v>
      </c>
      <c r="G206" t="s">
        <v>1360</v>
      </c>
      <c r="H206" t="s">
        <v>1361</v>
      </c>
      <c r="J206" t="s">
        <v>1385</v>
      </c>
    </row>
    <row r="207" spans="1:10">
      <c r="A207">
        <v>206</v>
      </c>
      <c r="B207" t="s">
        <v>631</v>
      </c>
      <c r="C207" t="s">
        <v>250</v>
      </c>
      <c r="D207" t="s">
        <v>1362</v>
      </c>
      <c r="E207" t="s">
        <v>1363</v>
      </c>
      <c r="F207" t="s">
        <v>1364</v>
      </c>
      <c r="G207" t="s">
        <v>1365</v>
      </c>
      <c r="J207" t="s">
        <v>1385</v>
      </c>
    </row>
    <row r="208" spans="1:10">
      <c r="A208">
        <v>207</v>
      </c>
      <c r="B208" t="s">
        <v>631</v>
      </c>
      <c r="C208" t="s">
        <v>250</v>
      </c>
      <c r="D208" t="s">
        <v>1366</v>
      </c>
      <c r="E208" t="s">
        <v>1367</v>
      </c>
      <c r="F208" t="s">
        <v>1368</v>
      </c>
      <c r="G208" t="s">
        <v>645</v>
      </c>
      <c r="J208" t="s">
        <v>1385</v>
      </c>
    </row>
    <row r="209" spans="1:10">
      <c r="A209">
        <v>208</v>
      </c>
      <c r="B209" t="s">
        <v>631</v>
      </c>
      <c r="C209" t="s">
        <v>250</v>
      </c>
      <c r="D209" t="s">
        <v>1369</v>
      </c>
      <c r="E209" t="s">
        <v>1370</v>
      </c>
      <c r="F209" t="s">
        <v>1371</v>
      </c>
      <c r="G209" t="s">
        <v>688</v>
      </c>
      <c r="J209" t="s">
        <v>1385</v>
      </c>
    </row>
    <row r="210" spans="1:10">
      <c r="A210">
        <v>209</v>
      </c>
      <c r="B210" t="s">
        <v>631</v>
      </c>
      <c r="C210" t="s">
        <v>250</v>
      </c>
      <c r="D210" t="s">
        <v>1372</v>
      </c>
      <c r="E210" t="s">
        <v>1373</v>
      </c>
      <c r="F210" t="s">
        <v>1374</v>
      </c>
      <c r="G210" t="s">
        <v>649</v>
      </c>
      <c r="J210" t="s">
        <v>1385</v>
      </c>
    </row>
    <row r="211" spans="1:10">
      <c r="A211">
        <v>210</v>
      </c>
      <c r="B211" t="s">
        <v>631</v>
      </c>
      <c r="C211" t="s">
        <v>250</v>
      </c>
      <c r="D211" t="s">
        <v>1375</v>
      </c>
      <c r="E211" t="s">
        <v>1376</v>
      </c>
      <c r="F211" t="s">
        <v>1377</v>
      </c>
      <c r="G211" t="s">
        <v>688</v>
      </c>
      <c r="J211" t="s">
        <v>1385</v>
      </c>
    </row>
    <row r="212" spans="1:10">
      <c r="A212">
        <v>211</v>
      </c>
      <c r="B212" t="s">
        <v>631</v>
      </c>
      <c r="C212" t="s">
        <v>250</v>
      </c>
      <c r="D212" t="s">
        <v>1378</v>
      </c>
      <c r="E212" t="s">
        <v>1379</v>
      </c>
      <c r="F212" t="s">
        <v>1380</v>
      </c>
      <c r="G212" t="s">
        <v>688</v>
      </c>
      <c r="J212" t="s">
        <v>1385</v>
      </c>
    </row>
    <row r="213" spans="1:10">
      <c r="A213">
        <v>212</v>
      </c>
      <c r="B213" t="s">
        <v>631</v>
      </c>
      <c r="C213" t="s">
        <v>250</v>
      </c>
      <c r="D213" t="s">
        <v>1381</v>
      </c>
      <c r="E213" t="s">
        <v>1382</v>
      </c>
      <c r="F213" t="s">
        <v>1383</v>
      </c>
      <c r="G213" t="s">
        <v>645</v>
      </c>
      <c r="J213" t="s">
        <v>1385</v>
      </c>
    </row>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44.xml><?xml version="1.0" encoding="utf-8"?>
<worksheet xmlns="http://schemas.openxmlformats.org/spreadsheetml/2006/main" xmlns:r="http://schemas.openxmlformats.org/officeDocument/2006/relationships">
  <sheetPr codeName="modClassifierValidate">
    <tabColor indexed="47"/>
  </sheetPr>
  <dimension ref="A1"/>
  <sheetViews>
    <sheetView showGridLines="0" zoomScaleNormal="100" workbookViewId="0"/>
  </sheetViews>
  <sheetFormatPr defaultRowHeight="15"/>
  <sheetData/>
  <phoneticPr fontId="0" type="noConversion"/>
  <pageMargins left="0.75" right="0.75" top="1" bottom="1" header="0.5" footer="0.5"/>
  <pageSetup paperSize="9" orientation="portrait" verticalDpi="0" r:id="rId1"/>
  <headerFooter alignWithMargins="0"/>
</worksheet>
</file>

<file path=xl/worksheets/sheet45.xml><?xml version="1.0" encoding="utf-8"?>
<worksheet xmlns="http://schemas.openxmlformats.org/spreadsheetml/2006/main" xmlns:r="http://schemas.openxmlformats.org/officeDocument/2006/relationships">
  <sheetPr codeName="modHyp">
    <tabColor indexed="47"/>
  </sheetPr>
  <dimension ref="A1"/>
  <sheetViews>
    <sheetView showGridLines="0" zoomScaleNormal="100" workbookViewId="0"/>
  </sheetViews>
  <sheetFormatPr defaultRowHeight="15"/>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46.xml><?xml version="1.0" encoding="utf-8"?>
<worksheet xmlns="http://schemas.openxmlformats.org/spreadsheetml/2006/main" xmlns:r="http://schemas.openxmlformats.org/officeDocument/2006/relationships">
  <sheetPr codeName="modfrmDateChoose">
    <tabColor indexed="47"/>
  </sheetPr>
  <dimension ref="A1"/>
  <sheetViews>
    <sheetView showGridLines="0" zoomScaleNormal="100" workbookViewId="0"/>
  </sheetViews>
  <sheetFormatPr defaultRowHeight="15"/>
  <sheetData/>
  <phoneticPr fontId="0" type="noConversion"/>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sheetPr codeName="modComm">
    <tabColor indexed="47"/>
  </sheetPr>
  <dimension ref="A1"/>
  <sheetViews>
    <sheetView showGridLines="0" zoomScaleNormal="100" workbookViewId="0"/>
  </sheetViews>
  <sheetFormatPr defaultRowHeight="15"/>
  <sheetData/>
  <phoneticPr fontId="0" type="noConversion"/>
  <pageMargins left="0.7" right="0.7" top="0.75" bottom="0.75" header="0.3" footer="0.3"/>
  <pageSetup paperSize="9" orientation="portrait" verticalDpi="0" r:id="rId1"/>
</worksheet>
</file>

<file path=xl/worksheets/sheet48.xml><?xml version="1.0" encoding="utf-8"?>
<worksheet xmlns="http://schemas.openxmlformats.org/spreadsheetml/2006/main" xmlns:r="http://schemas.openxmlformats.org/officeDocument/2006/relationships">
  <sheetPr codeName="modThisWorkbook">
    <tabColor indexed="47"/>
  </sheetPr>
  <dimension ref="A1"/>
  <sheetViews>
    <sheetView showGridLines="0" zoomScaleNormal="100" workbookViewId="0"/>
  </sheetViews>
  <sheetFormatPr defaultRowHeight="15"/>
  <sheetData/>
  <phoneticPr fontId="0" type="noConversion"/>
  <pageMargins left="0.7" right="0.7" top="0.75" bottom="0.75" header="0.3" footer="0.3"/>
  <pageSetup paperSize="9" orientation="portrait" verticalDpi="0" r:id="rId1"/>
</worksheet>
</file>

<file path=xl/worksheets/sheet49.xml><?xml version="1.0" encoding="utf-8"?>
<worksheet xmlns="http://schemas.openxmlformats.org/spreadsheetml/2006/main" xmlns:r="http://schemas.openxmlformats.org/officeDocument/2006/relationships">
  <sheetPr codeName="TSH_REESTR_MO">
    <tabColor indexed="47"/>
  </sheetPr>
  <dimension ref="A1:D253"/>
  <sheetViews>
    <sheetView showGridLines="0" zoomScaleNormal="100" workbookViewId="0"/>
  </sheetViews>
  <sheetFormatPr defaultRowHeight="15"/>
  <sheetData>
    <row r="1" spans="1:4">
      <c r="A1" t="s">
        <v>1384</v>
      </c>
      <c r="B1" t="s">
        <v>131</v>
      </c>
      <c r="C1" t="s">
        <v>132</v>
      </c>
      <c r="D1" t="s">
        <v>1893</v>
      </c>
    </row>
    <row r="2" spans="1:4">
      <c r="A2">
        <v>1</v>
      </c>
      <c r="B2" t="s">
        <v>1394</v>
      </c>
      <c r="C2" t="s">
        <v>1394</v>
      </c>
      <c r="D2" t="s">
        <v>1395</v>
      </c>
    </row>
    <row r="3" spans="1:4">
      <c r="A3">
        <v>2</v>
      </c>
      <c r="B3" t="s">
        <v>1394</v>
      </c>
      <c r="C3" t="s">
        <v>1396</v>
      </c>
      <c r="D3" t="s">
        <v>1397</v>
      </c>
    </row>
    <row r="4" spans="1:4">
      <c r="A4">
        <v>3</v>
      </c>
      <c r="B4" t="s">
        <v>1394</v>
      </c>
      <c r="C4" t="s">
        <v>1398</v>
      </c>
      <c r="D4" t="s">
        <v>1399</v>
      </c>
    </row>
    <row r="5" spans="1:4">
      <c r="A5">
        <v>4</v>
      </c>
      <c r="B5" t="s">
        <v>1394</v>
      </c>
      <c r="C5" t="s">
        <v>1400</v>
      </c>
      <c r="D5" t="s">
        <v>1401</v>
      </c>
    </row>
    <row r="6" spans="1:4">
      <c r="A6">
        <v>5</v>
      </c>
      <c r="B6" t="s">
        <v>1394</v>
      </c>
      <c r="C6" t="s">
        <v>1402</v>
      </c>
      <c r="D6" t="s">
        <v>1403</v>
      </c>
    </row>
    <row r="7" spans="1:4">
      <c r="A7">
        <v>6</v>
      </c>
      <c r="B7" t="s">
        <v>1394</v>
      </c>
      <c r="C7" t="s">
        <v>1404</v>
      </c>
      <c r="D7" t="s">
        <v>1405</v>
      </c>
    </row>
    <row r="8" spans="1:4">
      <c r="A8">
        <v>7</v>
      </c>
      <c r="B8" t="s">
        <v>1394</v>
      </c>
      <c r="C8" t="s">
        <v>1406</v>
      </c>
      <c r="D8" t="s">
        <v>1407</v>
      </c>
    </row>
    <row r="9" spans="1:4">
      <c r="A9">
        <v>8</v>
      </c>
      <c r="B9" t="s">
        <v>1394</v>
      </c>
      <c r="C9" t="s">
        <v>1408</v>
      </c>
      <c r="D9" t="s">
        <v>1409</v>
      </c>
    </row>
    <row r="10" spans="1:4">
      <c r="A10">
        <v>9</v>
      </c>
      <c r="B10" t="s">
        <v>1394</v>
      </c>
      <c r="C10" t="s">
        <v>1410</v>
      </c>
      <c r="D10" t="s">
        <v>1411</v>
      </c>
    </row>
    <row r="11" spans="1:4">
      <c r="A11">
        <v>10</v>
      </c>
      <c r="B11" t="s">
        <v>1394</v>
      </c>
      <c r="C11" t="s">
        <v>1412</v>
      </c>
      <c r="D11" t="s">
        <v>1413</v>
      </c>
    </row>
    <row r="12" spans="1:4">
      <c r="A12">
        <v>11</v>
      </c>
      <c r="B12" t="s">
        <v>1394</v>
      </c>
      <c r="C12" t="s">
        <v>1414</v>
      </c>
      <c r="D12" t="s">
        <v>1415</v>
      </c>
    </row>
    <row r="13" spans="1:4">
      <c r="A13">
        <v>12</v>
      </c>
      <c r="B13" t="s">
        <v>1394</v>
      </c>
      <c r="C13" t="s">
        <v>1416</v>
      </c>
      <c r="D13" t="s">
        <v>1417</v>
      </c>
    </row>
    <row r="14" spans="1:4">
      <c r="A14">
        <v>13</v>
      </c>
      <c r="B14" t="s">
        <v>1418</v>
      </c>
      <c r="C14" t="s">
        <v>1418</v>
      </c>
      <c r="D14" t="s">
        <v>1419</v>
      </c>
    </row>
    <row r="15" spans="1:4">
      <c r="A15">
        <v>14</v>
      </c>
      <c r="B15" t="s">
        <v>1418</v>
      </c>
      <c r="C15" t="s">
        <v>1420</v>
      </c>
      <c r="D15" t="s">
        <v>1421</v>
      </c>
    </row>
    <row r="16" spans="1:4">
      <c r="A16">
        <v>15</v>
      </c>
      <c r="B16" t="s">
        <v>1418</v>
      </c>
      <c r="C16" t="s">
        <v>1422</v>
      </c>
      <c r="D16" t="s">
        <v>1423</v>
      </c>
    </row>
    <row r="17" spans="1:4">
      <c r="A17">
        <v>16</v>
      </c>
      <c r="B17" t="s">
        <v>1418</v>
      </c>
      <c r="C17" t="s">
        <v>1424</v>
      </c>
      <c r="D17" t="s">
        <v>1425</v>
      </c>
    </row>
    <row r="18" spans="1:4">
      <c r="A18">
        <v>17</v>
      </c>
      <c r="B18" t="s">
        <v>1418</v>
      </c>
      <c r="C18" t="s">
        <v>1426</v>
      </c>
      <c r="D18" t="s">
        <v>1427</v>
      </c>
    </row>
    <row r="19" spans="1:4">
      <c r="A19">
        <v>18</v>
      </c>
      <c r="B19" t="s">
        <v>1418</v>
      </c>
      <c r="C19" t="s">
        <v>1428</v>
      </c>
      <c r="D19" t="s">
        <v>1429</v>
      </c>
    </row>
    <row r="20" spans="1:4">
      <c r="A20">
        <v>19</v>
      </c>
      <c r="B20" t="s">
        <v>1418</v>
      </c>
      <c r="C20" t="s">
        <v>1430</v>
      </c>
      <c r="D20" t="s">
        <v>1431</v>
      </c>
    </row>
    <row r="21" spans="1:4">
      <c r="A21">
        <v>20</v>
      </c>
      <c r="B21" t="s">
        <v>1418</v>
      </c>
      <c r="C21" t="s">
        <v>1432</v>
      </c>
      <c r="D21" t="s">
        <v>1433</v>
      </c>
    </row>
    <row r="22" spans="1:4">
      <c r="A22">
        <v>21</v>
      </c>
      <c r="B22" t="s">
        <v>1418</v>
      </c>
      <c r="C22" t="s">
        <v>1434</v>
      </c>
      <c r="D22" t="s">
        <v>1435</v>
      </c>
    </row>
    <row r="23" spans="1:4">
      <c r="A23">
        <v>22</v>
      </c>
      <c r="B23" t="s">
        <v>1418</v>
      </c>
      <c r="C23" t="s">
        <v>1436</v>
      </c>
      <c r="D23" t="s">
        <v>1437</v>
      </c>
    </row>
    <row r="24" spans="1:4">
      <c r="A24">
        <v>23</v>
      </c>
      <c r="B24" t="s">
        <v>1418</v>
      </c>
      <c r="C24" t="s">
        <v>1438</v>
      </c>
      <c r="D24" t="s">
        <v>1439</v>
      </c>
    </row>
    <row r="25" spans="1:4">
      <c r="A25">
        <v>24</v>
      </c>
      <c r="B25" t="s">
        <v>1418</v>
      </c>
      <c r="C25" t="s">
        <v>1440</v>
      </c>
      <c r="D25" t="s">
        <v>1441</v>
      </c>
    </row>
    <row r="26" spans="1:4">
      <c r="A26">
        <v>25</v>
      </c>
      <c r="B26" t="s">
        <v>1418</v>
      </c>
      <c r="C26" t="s">
        <v>1442</v>
      </c>
      <c r="D26" t="s">
        <v>1443</v>
      </c>
    </row>
    <row r="27" spans="1:4">
      <c r="A27">
        <v>26</v>
      </c>
      <c r="B27" t="s">
        <v>1418</v>
      </c>
      <c r="C27" t="s">
        <v>1444</v>
      </c>
      <c r="D27" t="s">
        <v>1445</v>
      </c>
    </row>
    <row r="28" spans="1:4">
      <c r="A28">
        <v>27</v>
      </c>
      <c r="B28" t="s">
        <v>1418</v>
      </c>
      <c r="C28" t="s">
        <v>1446</v>
      </c>
      <c r="D28" t="s">
        <v>1447</v>
      </c>
    </row>
    <row r="29" spans="1:4">
      <c r="A29">
        <v>28</v>
      </c>
      <c r="B29" t="s">
        <v>1418</v>
      </c>
      <c r="C29" t="s">
        <v>1448</v>
      </c>
      <c r="D29" t="s">
        <v>1449</v>
      </c>
    </row>
    <row r="30" spans="1:4">
      <c r="A30">
        <v>29</v>
      </c>
      <c r="B30" t="s">
        <v>1450</v>
      </c>
      <c r="C30" t="s">
        <v>1450</v>
      </c>
      <c r="D30" t="s">
        <v>1451</v>
      </c>
    </row>
    <row r="31" spans="1:4">
      <c r="A31">
        <v>30</v>
      </c>
      <c r="B31" t="s">
        <v>1450</v>
      </c>
      <c r="C31" t="s">
        <v>1452</v>
      </c>
      <c r="D31" t="s">
        <v>1453</v>
      </c>
    </row>
    <row r="32" spans="1:4">
      <c r="A32">
        <v>31</v>
      </c>
      <c r="B32" t="s">
        <v>1450</v>
      </c>
      <c r="C32" t="s">
        <v>1454</v>
      </c>
      <c r="D32" t="s">
        <v>1455</v>
      </c>
    </row>
    <row r="33" spans="1:4">
      <c r="A33">
        <v>32</v>
      </c>
      <c r="B33" t="s">
        <v>1450</v>
      </c>
      <c r="C33" t="s">
        <v>1456</v>
      </c>
      <c r="D33" t="s">
        <v>1457</v>
      </c>
    </row>
    <row r="34" spans="1:4">
      <c r="A34">
        <v>33</v>
      </c>
      <c r="B34" t="s">
        <v>1450</v>
      </c>
      <c r="C34" t="s">
        <v>1458</v>
      </c>
      <c r="D34" t="s">
        <v>1459</v>
      </c>
    </row>
    <row r="35" spans="1:4">
      <c r="A35">
        <v>34</v>
      </c>
      <c r="B35" t="s">
        <v>1450</v>
      </c>
      <c r="C35" t="s">
        <v>1460</v>
      </c>
      <c r="D35" t="s">
        <v>1461</v>
      </c>
    </row>
    <row r="36" spans="1:4">
      <c r="A36">
        <v>35</v>
      </c>
      <c r="B36" t="s">
        <v>1450</v>
      </c>
      <c r="C36" t="s">
        <v>1462</v>
      </c>
      <c r="D36" t="s">
        <v>1463</v>
      </c>
    </row>
    <row r="37" spans="1:4">
      <c r="A37">
        <v>36</v>
      </c>
      <c r="B37" t="s">
        <v>1450</v>
      </c>
      <c r="C37" t="s">
        <v>1464</v>
      </c>
      <c r="D37" t="s">
        <v>1465</v>
      </c>
    </row>
    <row r="38" spans="1:4">
      <c r="A38">
        <v>37</v>
      </c>
      <c r="B38" t="s">
        <v>1450</v>
      </c>
      <c r="C38" t="s">
        <v>1466</v>
      </c>
      <c r="D38" t="s">
        <v>1467</v>
      </c>
    </row>
    <row r="39" spans="1:4">
      <c r="A39">
        <v>38</v>
      </c>
      <c r="B39" t="s">
        <v>1468</v>
      </c>
      <c r="C39" t="s">
        <v>1470</v>
      </c>
      <c r="D39" t="s">
        <v>1471</v>
      </c>
    </row>
    <row r="40" spans="1:4">
      <c r="A40">
        <v>39</v>
      </c>
      <c r="B40" t="s">
        <v>1468</v>
      </c>
      <c r="C40" t="s">
        <v>1468</v>
      </c>
      <c r="D40" t="s">
        <v>1469</v>
      </c>
    </row>
    <row r="41" spans="1:4">
      <c r="A41">
        <v>40</v>
      </c>
      <c r="B41" t="s">
        <v>1468</v>
      </c>
      <c r="C41" t="s">
        <v>1472</v>
      </c>
      <c r="D41" t="s">
        <v>1473</v>
      </c>
    </row>
    <row r="42" spans="1:4">
      <c r="A42">
        <v>41</v>
      </c>
      <c r="B42" t="s">
        <v>1468</v>
      </c>
      <c r="C42" t="s">
        <v>1474</v>
      </c>
      <c r="D42" t="s">
        <v>1475</v>
      </c>
    </row>
    <row r="43" spans="1:4">
      <c r="A43">
        <v>42</v>
      </c>
      <c r="B43" t="s">
        <v>1468</v>
      </c>
      <c r="C43" t="s">
        <v>1476</v>
      </c>
      <c r="D43" t="s">
        <v>1477</v>
      </c>
    </row>
    <row r="44" spans="1:4">
      <c r="A44">
        <v>43</v>
      </c>
      <c r="B44" t="s">
        <v>1468</v>
      </c>
      <c r="C44" t="s">
        <v>1478</v>
      </c>
      <c r="D44" t="s">
        <v>1479</v>
      </c>
    </row>
    <row r="45" spans="1:4">
      <c r="A45">
        <v>44</v>
      </c>
      <c r="B45" t="s">
        <v>1468</v>
      </c>
      <c r="C45" t="s">
        <v>1480</v>
      </c>
      <c r="D45" t="s">
        <v>1481</v>
      </c>
    </row>
    <row r="46" spans="1:4">
      <c r="A46">
        <v>45</v>
      </c>
      <c r="B46" t="s">
        <v>1468</v>
      </c>
      <c r="C46" t="s">
        <v>1482</v>
      </c>
      <c r="D46" t="s">
        <v>1483</v>
      </c>
    </row>
    <row r="47" spans="1:4">
      <c r="A47">
        <v>46</v>
      </c>
      <c r="B47" t="s">
        <v>1484</v>
      </c>
      <c r="C47" t="s">
        <v>1484</v>
      </c>
      <c r="D47" t="s">
        <v>1485</v>
      </c>
    </row>
    <row r="48" spans="1:4">
      <c r="A48">
        <v>47</v>
      </c>
      <c r="B48" t="s">
        <v>1486</v>
      </c>
      <c r="C48" t="s">
        <v>1486</v>
      </c>
      <c r="D48" t="s">
        <v>1487</v>
      </c>
    </row>
    <row r="49" spans="1:4">
      <c r="A49">
        <v>48</v>
      </c>
      <c r="B49" t="s">
        <v>1488</v>
      </c>
      <c r="C49" t="s">
        <v>1488</v>
      </c>
      <c r="D49" t="s">
        <v>1489</v>
      </c>
    </row>
    <row r="50" spans="1:4">
      <c r="A50">
        <v>49</v>
      </c>
      <c r="B50" t="s">
        <v>1490</v>
      </c>
      <c r="C50" t="s">
        <v>1490</v>
      </c>
      <c r="D50" t="s">
        <v>1491</v>
      </c>
    </row>
    <row r="51" spans="1:4">
      <c r="A51">
        <v>50</v>
      </c>
      <c r="B51" t="s">
        <v>1492</v>
      </c>
      <c r="C51" t="s">
        <v>1492</v>
      </c>
      <c r="D51" t="s">
        <v>1493</v>
      </c>
    </row>
    <row r="52" spans="1:4">
      <c r="A52">
        <v>51</v>
      </c>
      <c r="B52" t="s">
        <v>1494</v>
      </c>
      <c r="C52" t="s">
        <v>1496</v>
      </c>
      <c r="D52" t="s">
        <v>1497</v>
      </c>
    </row>
    <row r="53" spans="1:4">
      <c r="A53">
        <v>52</v>
      </c>
      <c r="B53" t="s">
        <v>1494</v>
      </c>
      <c r="C53" t="s">
        <v>1494</v>
      </c>
      <c r="D53" t="s">
        <v>1495</v>
      </c>
    </row>
    <row r="54" spans="1:4">
      <c r="A54">
        <v>53</v>
      </c>
      <c r="B54" t="s">
        <v>1494</v>
      </c>
      <c r="C54" t="s">
        <v>1498</v>
      </c>
      <c r="D54" t="s">
        <v>1499</v>
      </c>
    </row>
    <row r="55" spans="1:4">
      <c r="A55">
        <v>54</v>
      </c>
      <c r="B55" t="s">
        <v>1494</v>
      </c>
      <c r="C55" t="s">
        <v>1500</v>
      </c>
      <c r="D55" t="s">
        <v>1501</v>
      </c>
    </row>
    <row r="56" spans="1:4">
      <c r="A56">
        <v>55</v>
      </c>
      <c r="B56" t="s">
        <v>1494</v>
      </c>
      <c r="C56" t="s">
        <v>1502</v>
      </c>
      <c r="D56" t="s">
        <v>1503</v>
      </c>
    </row>
    <row r="57" spans="1:4">
      <c r="A57">
        <v>56</v>
      </c>
      <c r="B57" t="s">
        <v>1494</v>
      </c>
      <c r="C57" t="s">
        <v>1504</v>
      </c>
      <c r="D57" t="s">
        <v>1505</v>
      </c>
    </row>
    <row r="58" spans="1:4">
      <c r="A58">
        <v>57</v>
      </c>
      <c r="B58" t="s">
        <v>1494</v>
      </c>
      <c r="C58" t="s">
        <v>1506</v>
      </c>
      <c r="D58" t="s">
        <v>1507</v>
      </c>
    </row>
    <row r="59" spans="1:4">
      <c r="A59">
        <v>58</v>
      </c>
      <c r="B59" t="s">
        <v>1494</v>
      </c>
      <c r="C59" t="s">
        <v>1508</v>
      </c>
      <c r="D59" t="s">
        <v>1509</v>
      </c>
    </row>
    <row r="60" spans="1:4">
      <c r="A60">
        <v>59</v>
      </c>
      <c r="B60" t="s">
        <v>1510</v>
      </c>
      <c r="C60" t="s">
        <v>1512</v>
      </c>
      <c r="D60" t="s">
        <v>1513</v>
      </c>
    </row>
    <row r="61" spans="1:4">
      <c r="A61">
        <v>60</v>
      </c>
      <c r="B61" t="s">
        <v>1510</v>
      </c>
      <c r="C61" t="s">
        <v>1514</v>
      </c>
      <c r="D61" t="s">
        <v>1515</v>
      </c>
    </row>
    <row r="62" spans="1:4">
      <c r="A62">
        <v>61</v>
      </c>
      <c r="B62" t="s">
        <v>1510</v>
      </c>
      <c r="C62" t="s">
        <v>1516</v>
      </c>
      <c r="D62" t="s">
        <v>1517</v>
      </c>
    </row>
    <row r="63" spans="1:4">
      <c r="A63">
        <v>62</v>
      </c>
      <c r="B63" t="s">
        <v>1510</v>
      </c>
      <c r="C63" t="s">
        <v>1518</v>
      </c>
      <c r="D63" t="s">
        <v>1519</v>
      </c>
    </row>
    <row r="64" spans="1:4">
      <c r="A64">
        <v>63</v>
      </c>
      <c r="B64" t="s">
        <v>1510</v>
      </c>
      <c r="C64" t="s">
        <v>1510</v>
      </c>
      <c r="D64" t="s">
        <v>1511</v>
      </c>
    </row>
    <row r="65" spans="1:4">
      <c r="A65">
        <v>64</v>
      </c>
      <c r="B65" t="s">
        <v>1510</v>
      </c>
      <c r="C65" t="s">
        <v>1520</v>
      </c>
      <c r="D65" t="s">
        <v>1521</v>
      </c>
    </row>
    <row r="66" spans="1:4">
      <c r="A66">
        <v>65</v>
      </c>
      <c r="B66" t="s">
        <v>1510</v>
      </c>
      <c r="C66" t="s">
        <v>1522</v>
      </c>
      <c r="D66" t="s">
        <v>1523</v>
      </c>
    </row>
    <row r="67" spans="1:4">
      <c r="A67">
        <v>66</v>
      </c>
      <c r="B67" t="s">
        <v>1510</v>
      </c>
      <c r="C67" t="s">
        <v>1524</v>
      </c>
      <c r="D67" t="s">
        <v>1525</v>
      </c>
    </row>
    <row r="68" spans="1:4">
      <c r="A68">
        <v>67</v>
      </c>
      <c r="B68" t="s">
        <v>1510</v>
      </c>
      <c r="C68" t="s">
        <v>1526</v>
      </c>
      <c r="D68" t="s">
        <v>1527</v>
      </c>
    </row>
    <row r="69" spans="1:4">
      <c r="A69">
        <v>68</v>
      </c>
      <c r="B69" t="s">
        <v>1510</v>
      </c>
      <c r="C69" t="s">
        <v>1528</v>
      </c>
      <c r="D69" t="s">
        <v>1529</v>
      </c>
    </row>
    <row r="70" spans="1:4">
      <c r="A70">
        <v>69</v>
      </c>
      <c r="B70" t="s">
        <v>1510</v>
      </c>
      <c r="C70" t="s">
        <v>1530</v>
      </c>
      <c r="D70" t="s">
        <v>1531</v>
      </c>
    </row>
    <row r="71" spans="1:4">
      <c r="A71">
        <v>70</v>
      </c>
      <c r="B71" t="s">
        <v>1532</v>
      </c>
      <c r="C71" t="s">
        <v>1534</v>
      </c>
      <c r="D71" t="s">
        <v>1535</v>
      </c>
    </row>
    <row r="72" spans="1:4">
      <c r="A72">
        <v>71</v>
      </c>
      <c r="B72" t="s">
        <v>1532</v>
      </c>
      <c r="C72" t="s">
        <v>1532</v>
      </c>
      <c r="D72" t="s">
        <v>1533</v>
      </c>
    </row>
    <row r="73" spans="1:4">
      <c r="A73">
        <v>72</v>
      </c>
      <c r="B73" t="s">
        <v>1532</v>
      </c>
      <c r="C73" t="s">
        <v>1536</v>
      </c>
      <c r="D73" t="s">
        <v>1537</v>
      </c>
    </row>
    <row r="74" spans="1:4">
      <c r="A74">
        <v>73</v>
      </c>
      <c r="B74" t="s">
        <v>1532</v>
      </c>
      <c r="C74" t="s">
        <v>1538</v>
      </c>
      <c r="D74" t="s">
        <v>1539</v>
      </c>
    </row>
    <row r="75" spans="1:4">
      <c r="A75">
        <v>74</v>
      </c>
      <c r="B75" t="s">
        <v>1540</v>
      </c>
      <c r="C75" t="s">
        <v>1542</v>
      </c>
      <c r="D75" t="s">
        <v>1543</v>
      </c>
    </row>
    <row r="76" spans="1:4">
      <c r="A76">
        <v>75</v>
      </c>
      <c r="B76" t="s">
        <v>1540</v>
      </c>
      <c r="C76" t="s">
        <v>1544</v>
      </c>
      <c r="D76" t="s">
        <v>1545</v>
      </c>
    </row>
    <row r="77" spans="1:4">
      <c r="A77">
        <v>76</v>
      </c>
      <c r="B77" t="s">
        <v>1540</v>
      </c>
      <c r="C77" t="s">
        <v>1540</v>
      </c>
      <c r="D77" t="s">
        <v>1541</v>
      </c>
    </row>
    <row r="78" spans="1:4">
      <c r="A78">
        <v>77</v>
      </c>
      <c r="B78" t="s">
        <v>1540</v>
      </c>
      <c r="C78" t="s">
        <v>1546</v>
      </c>
      <c r="D78" t="s">
        <v>1547</v>
      </c>
    </row>
    <row r="79" spans="1:4">
      <c r="A79">
        <v>78</v>
      </c>
      <c r="B79" t="s">
        <v>1540</v>
      </c>
      <c r="C79" t="s">
        <v>1548</v>
      </c>
      <c r="D79" t="s">
        <v>1549</v>
      </c>
    </row>
    <row r="80" spans="1:4">
      <c r="A80">
        <v>79</v>
      </c>
      <c r="B80" t="s">
        <v>1540</v>
      </c>
      <c r="C80" t="s">
        <v>1550</v>
      </c>
      <c r="D80" t="s">
        <v>1551</v>
      </c>
    </row>
    <row r="81" spans="1:4">
      <c r="A81">
        <v>80</v>
      </c>
      <c r="B81" t="s">
        <v>1540</v>
      </c>
      <c r="C81" t="s">
        <v>1552</v>
      </c>
      <c r="D81" t="s">
        <v>1553</v>
      </c>
    </row>
    <row r="82" spans="1:4">
      <c r="A82">
        <v>81</v>
      </c>
      <c r="B82" t="s">
        <v>1540</v>
      </c>
      <c r="C82" t="s">
        <v>1554</v>
      </c>
      <c r="D82" t="s">
        <v>1555</v>
      </c>
    </row>
    <row r="83" spans="1:4">
      <c r="A83">
        <v>82</v>
      </c>
      <c r="B83" t="s">
        <v>1540</v>
      </c>
      <c r="C83" t="s">
        <v>1556</v>
      </c>
      <c r="D83" t="s">
        <v>1557</v>
      </c>
    </row>
    <row r="84" spans="1:4">
      <c r="A84">
        <v>83</v>
      </c>
      <c r="B84" t="s">
        <v>1540</v>
      </c>
      <c r="C84" t="s">
        <v>1558</v>
      </c>
      <c r="D84" t="s">
        <v>1559</v>
      </c>
    </row>
    <row r="85" spans="1:4">
      <c r="A85">
        <v>84</v>
      </c>
      <c r="B85" t="s">
        <v>1540</v>
      </c>
      <c r="C85" t="s">
        <v>1560</v>
      </c>
      <c r="D85" t="s">
        <v>1561</v>
      </c>
    </row>
    <row r="86" spans="1:4">
      <c r="A86">
        <v>85</v>
      </c>
      <c r="B86" t="s">
        <v>1562</v>
      </c>
      <c r="C86" t="s">
        <v>1564</v>
      </c>
      <c r="D86" t="s">
        <v>1565</v>
      </c>
    </row>
    <row r="87" spans="1:4">
      <c r="A87">
        <v>86</v>
      </c>
      <c r="B87" t="s">
        <v>1562</v>
      </c>
      <c r="C87" t="s">
        <v>1566</v>
      </c>
      <c r="D87" t="s">
        <v>1567</v>
      </c>
    </row>
    <row r="88" spans="1:4">
      <c r="A88">
        <v>87</v>
      </c>
      <c r="B88" t="s">
        <v>1562</v>
      </c>
      <c r="C88" t="s">
        <v>1562</v>
      </c>
      <c r="D88" t="s">
        <v>1563</v>
      </c>
    </row>
    <row r="89" spans="1:4">
      <c r="A89">
        <v>88</v>
      </c>
      <c r="B89" t="s">
        <v>1562</v>
      </c>
      <c r="C89" t="s">
        <v>1568</v>
      </c>
      <c r="D89" t="s">
        <v>1569</v>
      </c>
    </row>
    <row r="90" spans="1:4">
      <c r="A90">
        <v>89</v>
      </c>
      <c r="B90" t="s">
        <v>1562</v>
      </c>
      <c r="C90" t="s">
        <v>1570</v>
      </c>
      <c r="D90" t="s">
        <v>1571</v>
      </c>
    </row>
    <row r="91" spans="1:4">
      <c r="A91">
        <v>90</v>
      </c>
      <c r="B91" t="s">
        <v>1562</v>
      </c>
      <c r="C91" t="s">
        <v>1572</v>
      </c>
      <c r="D91" t="s">
        <v>1573</v>
      </c>
    </row>
    <row r="92" spans="1:4">
      <c r="A92">
        <v>91</v>
      </c>
      <c r="B92" t="s">
        <v>1562</v>
      </c>
      <c r="C92" t="s">
        <v>1574</v>
      </c>
      <c r="D92" t="s">
        <v>1575</v>
      </c>
    </row>
    <row r="93" spans="1:4">
      <c r="A93">
        <v>92</v>
      </c>
      <c r="B93" t="s">
        <v>1576</v>
      </c>
      <c r="C93" t="s">
        <v>1578</v>
      </c>
      <c r="D93" t="s">
        <v>1579</v>
      </c>
    </row>
    <row r="94" spans="1:4">
      <c r="A94">
        <v>93</v>
      </c>
      <c r="B94" t="s">
        <v>1576</v>
      </c>
      <c r="C94" t="s">
        <v>1580</v>
      </c>
      <c r="D94" t="s">
        <v>1581</v>
      </c>
    </row>
    <row r="95" spans="1:4">
      <c r="A95">
        <v>94</v>
      </c>
      <c r="B95" t="s">
        <v>1576</v>
      </c>
      <c r="C95" t="s">
        <v>1582</v>
      </c>
      <c r="D95" t="s">
        <v>1583</v>
      </c>
    </row>
    <row r="96" spans="1:4">
      <c r="A96">
        <v>95</v>
      </c>
      <c r="B96" t="s">
        <v>1576</v>
      </c>
      <c r="C96" t="s">
        <v>1584</v>
      </c>
      <c r="D96" t="s">
        <v>1585</v>
      </c>
    </row>
    <row r="97" spans="1:4">
      <c r="A97">
        <v>96</v>
      </c>
      <c r="B97" t="s">
        <v>1576</v>
      </c>
      <c r="C97" t="s">
        <v>1586</v>
      </c>
      <c r="D97" t="s">
        <v>1587</v>
      </c>
    </row>
    <row r="98" spans="1:4">
      <c r="A98">
        <v>97</v>
      </c>
      <c r="B98" t="s">
        <v>1576</v>
      </c>
      <c r="C98" t="s">
        <v>1576</v>
      </c>
      <c r="D98" t="s">
        <v>1577</v>
      </c>
    </row>
    <row r="99" spans="1:4">
      <c r="A99">
        <v>98</v>
      </c>
      <c r="B99" t="s">
        <v>1576</v>
      </c>
      <c r="C99" t="s">
        <v>1588</v>
      </c>
      <c r="D99" t="s">
        <v>1589</v>
      </c>
    </row>
    <row r="100" spans="1:4">
      <c r="A100">
        <v>99</v>
      </c>
      <c r="B100" t="s">
        <v>1576</v>
      </c>
      <c r="C100" t="s">
        <v>1590</v>
      </c>
      <c r="D100" t="s">
        <v>1591</v>
      </c>
    </row>
    <row r="101" spans="1:4">
      <c r="A101">
        <v>100</v>
      </c>
      <c r="B101" t="s">
        <v>1576</v>
      </c>
      <c r="C101" t="s">
        <v>1592</v>
      </c>
      <c r="D101" t="s">
        <v>1593</v>
      </c>
    </row>
    <row r="102" spans="1:4">
      <c r="A102">
        <v>101</v>
      </c>
      <c r="B102" t="s">
        <v>1594</v>
      </c>
      <c r="C102" t="s">
        <v>1596</v>
      </c>
      <c r="D102" t="s">
        <v>1597</v>
      </c>
    </row>
    <row r="103" spans="1:4">
      <c r="A103">
        <v>102</v>
      </c>
      <c r="B103" t="s">
        <v>1594</v>
      </c>
      <c r="C103" t="s">
        <v>1594</v>
      </c>
      <c r="D103" t="s">
        <v>1595</v>
      </c>
    </row>
    <row r="104" spans="1:4">
      <c r="A104">
        <v>103</v>
      </c>
      <c r="B104" t="s">
        <v>1594</v>
      </c>
      <c r="C104" t="s">
        <v>1598</v>
      </c>
      <c r="D104" t="s">
        <v>1599</v>
      </c>
    </row>
    <row r="105" spans="1:4">
      <c r="A105">
        <v>104</v>
      </c>
      <c r="B105" t="s">
        <v>1594</v>
      </c>
      <c r="C105" t="s">
        <v>1474</v>
      </c>
      <c r="D105" t="s">
        <v>1600</v>
      </c>
    </row>
    <row r="106" spans="1:4">
      <c r="A106">
        <v>105</v>
      </c>
      <c r="B106" t="s">
        <v>1594</v>
      </c>
      <c r="C106" t="s">
        <v>1601</v>
      </c>
      <c r="D106" t="s">
        <v>1602</v>
      </c>
    </row>
    <row r="107" spans="1:4">
      <c r="A107">
        <v>106</v>
      </c>
      <c r="B107" t="s">
        <v>1594</v>
      </c>
      <c r="C107" t="s">
        <v>1603</v>
      </c>
      <c r="D107" t="s">
        <v>1604</v>
      </c>
    </row>
    <row r="108" spans="1:4">
      <c r="A108">
        <v>107</v>
      </c>
      <c r="B108" t="s">
        <v>1594</v>
      </c>
      <c r="C108" t="s">
        <v>1605</v>
      </c>
      <c r="D108" t="s">
        <v>1606</v>
      </c>
    </row>
    <row r="109" spans="1:4">
      <c r="A109">
        <v>108</v>
      </c>
      <c r="B109" t="s">
        <v>1607</v>
      </c>
      <c r="C109" t="s">
        <v>1609</v>
      </c>
      <c r="D109" t="s">
        <v>1610</v>
      </c>
    </row>
    <row r="110" spans="1:4">
      <c r="A110">
        <v>109</v>
      </c>
      <c r="B110" t="s">
        <v>1607</v>
      </c>
      <c r="C110" t="s">
        <v>1611</v>
      </c>
      <c r="D110" t="s">
        <v>1612</v>
      </c>
    </row>
    <row r="111" spans="1:4">
      <c r="A111">
        <v>110</v>
      </c>
      <c r="B111" t="s">
        <v>1607</v>
      </c>
      <c r="C111" t="s">
        <v>1613</v>
      </c>
      <c r="D111" t="s">
        <v>1614</v>
      </c>
    </row>
    <row r="112" spans="1:4">
      <c r="A112">
        <v>111</v>
      </c>
      <c r="B112" t="s">
        <v>1607</v>
      </c>
      <c r="C112" t="s">
        <v>1615</v>
      </c>
      <c r="D112" t="s">
        <v>1616</v>
      </c>
    </row>
    <row r="113" spans="1:4">
      <c r="A113">
        <v>112</v>
      </c>
      <c r="B113" t="s">
        <v>1607</v>
      </c>
      <c r="C113" t="s">
        <v>1607</v>
      </c>
      <c r="D113" t="s">
        <v>1608</v>
      </c>
    </row>
    <row r="114" spans="1:4">
      <c r="A114">
        <v>113</v>
      </c>
      <c r="B114" t="s">
        <v>1607</v>
      </c>
      <c r="C114" t="s">
        <v>1617</v>
      </c>
      <c r="D114" t="s">
        <v>1618</v>
      </c>
    </row>
    <row r="115" spans="1:4">
      <c r="A115">
        <v>114</v>
      </c>
      <c r="B115" t="s">
        <v>1607</v>
      </c>
      <c r="C115" t="s">
        <v>1619</v>
      </c>
      <c r="D115" t="s">
        <v>1620</v>
      </c>
    </row>
    <row r="116" spans="1:4">
      <c r="A116">
        <v>115</v>
      </c>
      <c r="B116" t="s">
        <v>1607</v>
      </c>
      <c r="C116" t="s">
        <v>1621</v>
      </c>
      <c r="D116" t="s">
        <v>1622</v>
      </c>
    </row>
    <row r="117" spans="1:4">
      <c r="A117">
        <v>116</v>
      </c>
      <c r="B117" t="s">
        <v>1607</v>
      </c>
      <c r="C117" t="s">
        <v>1623</v>
      </c>
      <c r="D117" t="s">
        <v>1624</v>
      </c>
    </row>
    <row r="118" spans="1:4">
      <c r="A118">
        <v>117</v>
      </c>
      <c r="B118" t="s">
        <v>1607</v>
      </c>
      <c r="C118" t="s">
        <v>1625</v>
      </c>
      <c r="D118" t="s">
        <v>1626</v>
      </c>
    </row>
    <row r="119" spans="1:4">
      <c r="A119">
        <v>118</v>
      </c>
      <c r="B119" t="s">
        <v>1607</v>
      </c>
      <c r="C119" t="s">
        <v>1627</v>
      </c>
      <c r="D119" t="s">
        <v>1628</v>
      </c>
    </row>
    <row r="120" spans="1:4">
      <c r="A120">
        <v>119</v>
      </c>
      <c r="B120" t="s">
        <v>1607</v>
      </c>
      <c r="C120" t="s">
        <v>1629</v>
      </c>
      <c r="D120" t="s">
        <v>1630</v>
      </c>
    </row>
    <row r="121" spans="1:4">
      <c r="A121">
        <v>120</v>
      </c>
      <c r="B121" t="s">
        <v>1607</v>
      </c>
      <c r="C121" t="s">
        <v>1631</v>
      </c>
      <c r="D121" t="s">
        <v>1632</v>
      </c>
    </row>
    <row r="122" spans="1:4">
      <c r="A122">
        <v>121</v>
      </c>
      <c r="B122" t="s">
        <v>1607</v>
      </c>
      <c r="C122" t="s">
        <v>1633</v>
      </c>
      <c r="D122" t="s">
        <v>1634</v>
      </c>
    </row>
    <row r="123" spans="1:4">
      <c r="A123">
        <v>122</v>
      </c>
      <c r="B123" t="s">
        <v>1607</v>
      </c>
      <c r="C123" t="s">
        <v>1635</v>
      </c>
      <c r="D123" t="s">
        <v>1636</v>
      </c>
    </row>
    <row r="124" spans="1:4">
      <c r="A124">
        <v>123</v>
      </c>
      <c r="B124" t="s">
        <v>1607</v>
      </c>
      <c r="C124" t="s">
        <v>1637</v>
      </c>
      <c r="D124" t="s">
        <v>1638</v>
      </c>
    </row>
    <row r="125" spans="1:4">
      <c r="A125">
        <v>124</v>
      </c>
      <c r="B125" t="s">
        <v>1639</v>
      </c>
      <c r="C125" t="s">
        <v>1641</v>
      </c>
      <c r="D125" t="s">
        <v>1642</v>
      </c>
    </row>
    <row r="126" spans="1:4">
      <c r="A126">
        <v>125</v>
      </c>
      <c r="B126" t="s">
        <v>1639</v>
      </c>
      <c r="C126" t="s">
        <v>1643</v>
      </c>
      <c r="D126" t="s">
        <v>1644</v>
      </c>
    </row>
    <row r="127" spans="1:4">
      <c r="A127">
        <v>126</v>
      </c>
      <c r="B127" t="s">
        <v>1639</v>
      </c>
      <c r="C127" t="s">
        <v>1639</v>
      </c>
      <c r="D127" t="s">
        <v>1640</v>
      </c>
    </row>
    <row r="128" spans="1:4">
      <c r="A128">
        <v>127</v>
      </c>
      <c r="B128" t="s">
        <v>1639</v>
      </c>
      <c r="C128" t="s">
        <v>1645</v>
      </c>
      <c r="D128" t="s">
        <v>1646</v>
      </c>
    </row>
    <row r="129" spans="1:4">
      <c r="A129">
        <v>128</v>
      </c>
      <c r="B129" t="s">
        <v>1639</v>
      </c>
      <c r="C129" t="s">
        <v>1647</v>
      </c>
      <c r="D129" t="s">
        <v>1648</v>
      </c>
    </row>
    <row r="130" spans="1:4">
      <c r="A130">
        <v>129</v>
      </c>
      <c r="B130" t="s">
        <v>1639</v>
      </c>
      <c r="C130" t="s">
        <v>1649</v>
      </c>
      <c r="D130" t="s">
        <v>1650</v>
      </c>
    </row>
    <row r="131" spans="1:4">
      <c r="A131">
        <v>130</v>
      </c>
      <c r="B131" t="s">
        <v>1639</v>
      </c>
      <c r="C131" t="s">
        <v>1651</v>
      </c>
      <c r="D131" t="s">
        <v>1652</v>
      </c>
    </row>
    <row r="132" spans="1:4">
      <c r="A132">
        <v>131</v>
      </c>
      <c r="B132" t="s">
        <v>1639</v>
      </c>
      <c r="C132" t="s">
        <v>1653</v>
      </c>
      <c r="D132" t="s">
        <v>1654</v>
      </c>
    </row>
    <row r="133" spans="1:4">
      <c r="A133">
        <v>132</v>
      </c>
      <c r="B133" t="s">
        <v>1639</v>
      </c>
      <c r="C133" t="s">
        <v>1655</v>
      </c>
      <c r="D133" t="s">
        <v>1656</v>
      </c>
    </row>
    <row r="134" spans="1:4">
      <c r="A134">
        <v>133</v>
      </c>
      <c r="B134" t="s">
        <v>1639</v>
      </c>
      <c r="C134" t="s">
        <v>1657</v>
      </c>
      <c r="D134" t="s">
        <v>1658</v>
      </c>
    </row>
    <row r="135" spans="1:4">
      <c r="A135">
        <v>134</v>
      </c>
      <c r="B135" t="s">
        <v>1659</v>
      </c>
      <c r="C135" t="s">
        <v>1661</v>
      </c>
      <c r="D135" t="s">
        <v>1662</v>
      </c>
    </row>
    <row r="136" spans="1:4">
      <c r="A136">
        <v>135</v>
      </c>
      <c r="B136" t="s">
        <v>1659</v>
      </c>
      <c r="C136" t="s">
        <v>1663</v>
      </c>
      <c r="D136" t="s">
        <v>1664</v>
      </c>
    </row>
    <row r="137" spans="1:4">
      <c r="A137">
        <v>136</v>
      </c>
      <c r="B137" t="s">
        <v>1659</v>
      </c>
      <c r="C137" t="s">
        <v>1665</v>
      </c>
      <c r="D137" t="s">
        <v>1666</v>
      </c>
    </row>
    <row r="138" spans="1:4">
      <c r="A138">
        <v>137</v>
      </c>
      <c r="B138" t="s">
        <v>1659</v>
      </c>
      <c r="C138" t="s">
        <v>1659</v>
      </c>
      <c r="D138" t="s">
        <v>1660</v>
      </c>
    </row>
    <row r="139" spans="1:4">
      <c r="A139">
        <v>138</v>
      </c>
      <c r="B139" t="s">
        <v>1659</v>
      </c>
      <c r="C139" t="s">
        <v>1667</v>
      </c>
      <c r="D139" t="s">
        <v>1668</v>
      </c>
    </row>
    <row r="140" spans="1:4">
      <c r="A140">
        <v>139</v>
      </c>
      <c r="B140" t="s">
        <v>1659</v>
      </c>
      <c r="C140" t="s">
        <v>1669</v>
      </c>
      <c r="D140" t="s">
        <v>1670</v>
      </c>
    </row>
    <row r="141" spans="1:4">
      <c r="A141">
        <v>140</v>
      </c>
      <c r="B141" t="s">
        <v>1659</v>
      </c>
      <c r="C141" t="s">
        <v>1671</v>
      </c>
      <c r="D141" t="s">
        <v>1672</v>
      </c>
    </row>
    <row r="142" spans="1:4">
      <c r="A142">
        <v>141</v>
      </c>
      <c r="B142" t="s">
        <v>1659</v>
      </c>
      <c r="C142" t="s">
        <v>1673</v>
      </c>
      <c r="D142" t="s">
        <v>1674</v>
      </c>
    </row>
    <row r="143" spans="1:4">
      <c r="A143">
        <v>142</v>
      </c>
      <c r="B143" t="s">
        <v>1659</v>
      </c>
      <c r="C143" t="s">
        <v>1675</v>
      </c>
      <c r="D143" t="s">
        <v>1676</v>
      </c>
    </row>
    <row r="144" spans="1:4">
      <c r="A144">
        <v>143</v>
      </c>
      <c r="B144" t="s">
        <v>1677</v>
      </c>
      <c r="C144" t="s">
        <v>1679</v>
      </c>
      <c r="D144" t="s">
        <v>1680</v>
      </c>
    </row>
    <row r="145" spans="1:4">
      <c r="A145">
        <v>144</v>
      </c>
      <c r="B145" t="s">
        <v>1677</v>
      </c>
      <c r="C145" t="s">
        <v>1677</v>
      </c>
      <c r="D145" t="s">
        <v>1678</v>
      </c>
    </row>
    <row r="146" spans="1:4">
      <c r="A146">
        <v>145</v>
      </c>
      <c r="B146" t="s">
        <v>1677</v>
      </c>
      <c r="C146" t="s">
        <v>1681</v>
      </c>
      <c r="D146" t="s">
        <v>1682</v>
      </c>
    </row>
    <row r="147" spans="1:4">
      <c r="A147">
        <v>146</v>
      </c>
      <c r="B147" t="s">
        <v>1677</v>
      </c>
      <c r="C147" t="s">
        <v>1683</v>
      </c>
      <c r="D147" t="s">
        <v>1684</v>
      </c>
    </row>
    <row r="148" spans="1:4">
      <c r="A148">
        <v>147</v>
      </c>
      <c r="B148" t="s">
        <v>1677</v>
      </c>
      <c r="C148" t="s">
        <v>1685</v>
      </c>
      <c r="D148" t="s">
        <v>1686</v>
      </c>
    </row>
    <row r="149" spans="1:4">
      <c r="A149">
        <v>148</v>
      </c>
      <c r="B149" t="s">
        <v>1677</v>
      </c>
      <c r="C149" t="s">
        <v>1687</v>
      </c>
      <c r="D149" t="s">
        <v>1688</v>
      </c>
    </row>
    <row r="150" spans="1:4">
      <c r="A150">
        <v>149</v>
      </c>
      <c r="B150" t="s">
        <v>1677</v>
      </c>
      <c r="C150" t="s">
        <v>1689</v>
      </c>
      <c r="D150" t="s">
        <v>1690</v>
      </c>
    </row>
    <row r="151" spans="1:4">
      <c r="A151">
        <v>150</v>
      </c>
      <c r="B151" t="s">
        <v>1677</v>
      </c>
      <c r="C151" t="s">
        <v>1691</v>
      </c>
      <c r="D151" t="s">
        <v>1692</v>
      </c>
    </row>
    <row r="152" spans="1:4">
      <c r="A152">
        <v>151</v>
      </c>
      <c r="B152" t="s">
        <v>1693</v>
      </c>
      <c r="C152" t="s">
        <v>1695</v>
      </c>
      <c r="D152" t="s">
        <v>1696</v>
      </c>
    </row>
    <row r="153" spans="1:4">
      <c r="A153">
        <v>152</v>
      </c>
      <c r="B153" t="s">
        <v>1693</v>
      </c>
      <c r="C153" t="s">
        <v>1697</v>
      </c>
      <c r="D153" t="s">
        <v>1698</v>
      </c>
    </row>
    <row r="154" spans="1:4">
      <c r="A154">
        <v>153</v>
      </c>
      <c r="B154" t="s">
        <v>1693</v>
      </c>
      <c r="C154" t="s">
        <v>1699</v>
      </c>
      <c r="D154" t="s">
        <v>1700</v>
      </c>
    </row>
    <row r="155" spans="1:4">
      <c r="A155">
        <v>154</v>
      </c>
      <c r="B155" t="s">
        <v>1693</v>
      </c>
      <c r="C155" t="s">
        <v>1693</v>
      </c>
      <c r="D155" t="s">
        <v>1694</v>
      </c>
    </row>
    <row r="156" spans="1:4">
      <c r="A156">
        <v>155</v>
      </c>
      <c r="B156" t="s">
        <v>1693</v>
      </c>
      <c r="C156" t="s">
        <v>1701</v>
      </c>
      <c r="D156" t="s">
        <v>1702</v>
      </c>
    </row>
    <row r="157" spans="1:4">
      <c r="A157">
        <v>156</v>
      </c>
      <c r="B157" t="s">
        <v>1703</v>
      </c>
      <c r="C157" t="s">
        <v>1496</v>
      </c>
      <c r="D157" t="s">
        <v>1705</v>
      </c>
    </row>
    <row r="158" spans="1:4">
      <c r="A158">
        <v>157</v>
      </c>
      <c r="B158" t="s">
        <v>1703</v>
      </c>
      <c r="C158" t="s">
        <v>1706</v>
      </c>
      <c r="D158" t="s">
        <v>1707</v>
      </c>
    </row>
    <row r="159" spans="1:4">
      <c r="A159">
        <v>158</v>
      </c>
      <c r="B159" t="s">
        <v>1703</v>
      </c>
      <c r="C159" t="s">
        <v>1703</v>
      </c>
      <c r="D159" t="s">
        <v>1704</v>
      </c>
    </row>
    <row r="160" spans="1:4">
      <c r="A160">
        <v>159</v>
      </c>
      <c r="B160" t="s">
        <v>1703</v>
      </c>
      <c r="C160" t="s">
        <v>1708</v>
      </c>
      <c r="D160" t="s">
        <v>1709</v>
      </c>
    </row>
    <row r="161" spans="1:4">
      <c r="A161">
        <v>160</v>
      </c>
      <c r="B161" t="s">
        <v>1703</v>
      </c>
      <c r="C161" t="s">
        <v>1710</v>
      </c>
      <c r="D161" t="s">
        <v>1711</v>
      </c>
    </row>
    <row r="162" spans="1:4">
      <c r="A162">
        <v>161</v>
      </c>
      <c r="B162" t="s">
        <v>1703</v>
      </c>
      <c r="C162" t="s">
        <v>1712</v>
      </c>
      <c r="D162" t="s">
        <v>1713</v>
      </c>
    </row>
    <row r="163" spans="1:4">
      <c r="A163">
        <v>162</v>
      </c>
      <c r="B163" t="s">
        <v>1703</v>
      </c>
      <c r="C163" t="s">
        <v>1714</v>
      </c>
      <c r="D163" t="s">
        <v>1715</v>
      </c>
    </row>
    <row r="164" spans="1:4">
      <c r="A164">
        <v>163</v>
      </c>
      <c r="B164" t="s">
        <v>1716</v>
      </c>
      <c r="C164" t="s">
        <v>1716</v>
      </c>
      <c r="D164" t="s">
        <v>1717</v>
      </c>
    </row>
    <row r="165" spans="1:4">
      <c r="A165">
        <v>164</v>
      </c>
      <c r="B165" t="s">
        <v>1718</v>
      </c>
      <c r="C165" t="s">
        <v>1720</v>
      </c>
      <c r="D165" t="s">
        <v>1721</v>
      </c>
    </row>
    <row r="166" spans="1:4">
      <c r="A166">
        <v>165</v>
      </c>
      <c r="B166" t="s">
        <v>1718</v>
      </c>
      <c r="C166" t="s">
        <v>1722</v>
      </c>
      <c r="D166" t="s">
        <v>1723</v>
      </c>
    </row>
    <row r="167" spans="1:4">
      <c r="A167">
        <v>166</v>
      </c>
      <c r="B167" t="s">
        <v>1718</v>
      </c>
      <c r="C167" t="s">
        <v>1724</v>
      </c>
      <c r="D167" t="s">
        <v>1725</v>
      </c>
    </row>
    <row r="168" spans="1:4">
      <c r="A168">
        <v>167</v>
      </c>
      <c r="B168" t="s">
        <v>1718</v>
      </c>
      <c r="C168" t="s">
        <v>1726</v>
      </c>
      <c r="D168" t="s">
        <v>1727</v>
      </c>
    </row>
    <row r="169" spans="1:4">
      <c r="A169">
        <v>168</v>
      </c>
      <c r="B169" t="s">
        <v>1718</v>
      </c>
      <c r="C169" t="s">
        <v>1728</v>
      </c>
      <c r="D169" t="s">
        <v>1729</v>
      </c>
    </row>
    <row r="170" spans="1:4">
      <c r="A170">
        <v>169</v>
      </c>
      <c r="B170" t="s">
        <v>1718</v>
      </c>
      <c r="C170" t="s">
        <v>1730</v>
      </c>
      <c r="D170" t="s">
        <v>1731</v>
      </c>
    </row>
    <row r="171" spans="1:4">
      <c r="A171">
        <v>170</v>
      </c>
      <c r="B171" t="s">
        <v>1718</v>
      </c>
      <c r="C171" t="s">
        <v>1732</v>
      </c>
      <c r="D171" t="s">
        <v>1733</v>
      </c>
    </row>
    <row r="172" spans="1:4">
      <c r="A172">
        <v>171</v>
      </c>
      <c r="B172" t="s">
        <v>1718</v>
      </c>
      <c r="C172" t="s">
        <v>1734</v>
      </c>
      <c r="D172" t="s">
        <v>1735</v>
      </c>
    </row>
    <row r="173" spans="1:4">
      <c r="A173">
        <v>172</v>
      </c>
      <c r="B173" t="s">
        <v>1718</v>
      </c>
      <c r="C173" t="s">
        <v>1718</v>
      </c>
      <c r="D173" t="s">
        <v>1719</v>
      </c>
    </row>
    <row r="174" spans="1:4">
      <c r="A174">
        <v>173</v>
      </c>
      <c r="B174" t="s">
        <v>1718</v>
      </c>
      <c r="C174" t="s">
        <v>1736</v>
      </c>
      <c r="D174" t="s">
        <v>1737</v>
      </c>
    </row>
    <row r="175" spans="1:4">
      <c r="A175">
        <v>174</v>
      </c>
      <c r="B175" t="s">
        <v>1718</v>
      </c>
      <c r="C175" t="s">
        <v>1738</v>
      </c>
      <c r="D175" t="s">
        <v>1739</v>
      </c>
    </row>
    <row r="176" spans="1:4">
      <c r="A176">
        <v>175</v>
      </c>
      <c r="B176" t="s">
        <v>1718</v>
      </c>
      <c r="C176" t="s">
        <v>1740</v>
      </c>
      <c r="D176" t="s">
        <v>1741</v>
      </c>
    </row>
    <row r="177" spans="1:4">
      <c r="A177">
        <v>176</v>
      </c>
      <c r="B177" t="s">
        <v>1718</v>
      </c>
      <c r="C177" t="s">
        <v>1742</v>
      </c>
      <c r="D177" t="s">
        <v>1743</v>
      </c>
    </row>
    <row r="178" spans="1:4">
      <c r="A178">
        <v>177</v>
      </c>
      <c r="B178" t="s">
        <v>1718</v>
      </c>
      <c r="C178" t="s">
        <v>1744</v>
      </c>
      <c r="D178" t="s">
        <v>1745</v>
      </c>
    </row>
    <row r="179" spans="1:4">
      <c r="A179">
        <v>178</v>
      </c>
      <c r="B179" t="s">
        <v>1746</v>
      </c>
      <c r="C179" t="s">
        <v>1748</v>
      </c>
      <c r="D179" t="s">
        <v>1749</v>
      </c>
    </row>
    <row r="180" spans="1:4">
      <c r="A180">
        <v>179</v>
      </c>
      <c r="B180" t="s">
        <v>1746</v>
      </c>
      <c r="C180" t="s">
        <v>1750</v>
      </c>
      <c r="D180" t="s">
        <v>1751</v>
      </c>
    </row>
    <row r="181" spans="1:4">
      <c r="A181">
        <v>180</v>
      </c>
      <c r="B181" t="s">
        <v>1746</v>
      </c>
      <c r="C181" t="s">
        <v>1752</v>
      </c>
      <c r="D181" t="s">
        <v>1753</v>
      </c>
    </row>
    <row r="182" spans="1:4">
      <c r="A182">
        <v>181</v>
      </c>
      <c r="B182" t="s">
        <v>1746</v>
      </c>
      <c r="C182" t="s">
        <v>1754</v>
      </c>
      <c r="D182" t="s">
        <v>1755</v>
      </c>
    </row>
    <row r="183" spans="1:4">
      <c r="A183">
        <v>182</v>
      </c>
      <c r="B183" t="s">
        <v>1746</v>
      </c>
      <c r="C183" t="s">
        <v>1756</v>
      </c>
      <c r="D183" t="s">
        <v>1757</v>
      </c>
    </row>
    <row r="184" spans="1:4">
      <c r="A184">
        <v>183</v>
      </c>
      <c r="B184" t="s">
        <v>1746</v>
      </c>
      <c r="C184" t="s">
        <v>1758</v>
      </c>
      <c r="D184" t="s">
        <v>1759</v>
      </c>
    </row>
    <row r="185" spans="1:4">
      <c r="A185">
        <v>184</v>
      </c>
      <c r="B185" t="s">
        <v>1746</v>
      </c>
      <c r="C185" t="s">
        <v>1760</v>
      </c>
      <c r="D185" t="s">
        <v>1761</v>
      </c>
    </row>
    <row r="186" spans="1:4">
      <c r="A186">
        <v>185</v>
      </c>
      <c r="B186" t="s">
        <v>1746</v>
      </c>
      <c r="C186" t="s">
        <v>1762</v>
      </c>
      <c r="D186" t="s">
        <v>1763</v>
      </c>
    </row>
    <row r="187" spans="1:4">
      <c r="A187">
        <v>186</v>
      </c>
      <c r="B187" t="s">
        <v>1746</v>
      </c>
      <c r="C187" t="s">
        <v>1764</v>
      </c>
      <c r="D187" t="s">
        <v>1765</v>
      </c>
    </row>
    <row r="188" spans="1:4">
      <c r="A188">
        <v>187</v>
      </c>
      <c r="B188" t="s">
        <v>1746</v>
      </c>
      <c r="C188" t="s">
        <v>1766</v>
      </c>
      <c r="D188" t="s">
        <v>1767</v>
      </c>
    </row>
    <row r="189" spans="1:4">
      <c r="A189">
        <v>188</v>
      </c>
      <c r="B189" t="s">
        <v>1746</v>
      </c>
      <c r="C189" t="s">
        <v>1651</v>
      </c>
      <c r="D189" t="s">
        <v>1768</v>
      </c>
    </row>
    <row r="190" spans="1:4">
      <c r="A190">
        <v>189</v>
      </c>
      <c r="B190" t="s">
        <v>1746</v>
      </c>
      <c r="C190" t="s">
        <v>1769</v>
      </c>
      <c r="D190" t="s">
        <v>1770</v>
      </c>
    </row>
    <row r="191" spans="1:4">
      <c r="A191">
        <v>190</v>
      </c>
      <c r="B191" t="s">
        <v>1746</v>
      </c>
      <c r="C191" t="s">
        <v>1771</v>
      </c>
      <c r="D191" t="s">
        <v>1772</v>
      </c>
    </row>
    <row r="192" spans="1:4">
      <c r="A192">
        <v>191</v>
      </c>
      <c r="B192" t="s">
        <v>1746</v>
      </c>
      <c r="C192" t="s">
        <v>1746</v>
      </c>
      <c r="D192" t="s">
        <v>1747</v>
      </c>
    </row>
    <row r="193" spans="1:4">
      <c r="A193">
        <v>192</v>
      </c>
      <c r="B193" t="s">
        <v>1746</v>
      </c>
      <c r="C193" t="s">
        <v>1773</v>
      </c>
      <c r="D193" t="s">
        <v>1774</v>
      </c>
    </row>
    <row r="194" spans="1:4">
      <c r="A194">
        <v>193</v>
      </c>
      <c r="B194" t="s">
        <v>1746</v>
      </c>
      <c r="C194" t="s">
        <v>1775</v>
      </c>
      <c r="D194" t="s">
        <v>1776</v>
      </c>
    </row>
    <row r="195" spans="1:4">
      <c r="A195">
        <v>194</v>
      </c>
      <c r="B195" t="s">
        <v>1746</v>
      </c>
      <c r="C195" t="s">
        <v>1777</v>
      </c>
      <c r="D195" t="s">
        <v>1778</v>
      </c>
    </row>
    <row r="196" spans="1:4">
      <c r="A196">
        <v>195</v>
      </c>
      <c r="B196" t="s">
        <v>1779</v>
      </c>
      <c r="C196" t="s">
        <v>1781</v>
      </c>
      <c r="D196" t="s">
        <v>1782</v>
      </c>
    </row>
    <row r="197" spans="1:4">
      <c r="A197">
        <v>196</v>
      </c>
      <c r="B197" t="s">
        <v>1779</v>
      </c>
      <c r="C197" t="s">
        <v>1783</v>
      </c>
      <c r="D197" t="s">
        <v>1784</v>
      </c>
    </row>
    <row r="198" spans="1:4">
      <c r="A198">
        <v>197</v>
      </c>
      <c r="B198" t="s">
        <v>1779</v>
      </c>
      <c r="C198" t="s">
        <v>1779</v>
      </c>
      <c r="D198" t="s">
        <v>1780</v>
      </c>
    </row>
    <row r="199" spans="1:4">
      <c r="A199">
        <v>198</v>
      </c>
      <c r="B199" t="s">
        <v>1779</v>
      </c>
      <c r="C199" t="s">
        <v>1785</v>
      </c>
      <c r="D199" t="s">
        <v>1786</v>
      </c>
    </row>
    <row r="200" spans="1:4">
      <c r="A200">
        <v>199</v>
      </c>
      <c r="B200" t="s">
        <v>1779</v>
      </c>
      <c r="C200" t="s">
        <v>1787</v>
      </c>
      <c r="D200" t="s">
        <v>1788</v>
      </c>
    </row>
    <row r="201" spans="1:4">
      <c r="A201">
        <v>200</v>
      </c>
      <c r="B201" t="s">
        <v>1779</v>
      </c>
      <c r="C201" t="s">
        <v>1789</v>
      </c>
      <c r="D201" t="s">
        <v>1790</v>
      </c>
    </row>
    <row r="202" spans="1:4">
      <c r="A202">
        <v>201</v>
      </c>
      <c r="B202" t="s">
        <v>1779</v>
      </c>
      <c r="C202" t="s">
        <v>1791</v>
      </c>
      <c r="D202" t="s">
        <v>1792</v>
      </c>
    </row>
    <row r="203" spans="1:4">
      <c r="A203">
        <v>202</v>
      </c>
      <c r="B203" t="s">
        <v>1793</v>
      </c>
      <c r="C203" t="s">
        <v>1795</v>
      </c>
      <c r="D203" t="s">
        <v>1796</v>
      </c>
    </row>
    <row r="204" spans="1:4">
      <c r="A204">
        <v>203</v>
      </c>
      <c r="B204" t="s">
        <v>1793</v>
      </c>
      <c r="C204" t="s">
        <v>1797</v>
      </c>
      <c r="D204" t="s">
        <v>1798</v>
      </c>
    </row>
    <row r="205" spans="1:4">
      <c r="A205">
        <v>204</v>
      </c>
      <c r="B205" t="s">
        <v>1793</v>
      </c>
      <c r="C205" t="s">
        <v>1799</v>
      </c>
      <c r="D205" t="s">
        <v>1800</v>
      </c>
    </row>
    <row r="206" spans="1:4">
      <c r="A206">
        <v>205</v>
      </c>
      <c r="B206" t="s">
        <v>1793</v>
      </c>
      <c r="C206" t="s">
        <v>1801</v>
      </c>
      <c r="D206" t="s">
        <v>1802</v>
      </c>
    </row>
    <row r="207" spans="1:4">
      <c r="A207">
        <v>206</v>
      </c>
      <c r="B207" t="s">
        <v>1793</v>
      </c>
      <c r="C207" t="s">
        <v>1803</v>
      </c>
      <c r="D207" t="s">
        <v>1804</v>
      </c>
    </row>
    <row r="208" spans="1:4">
      <c r="A208">
        <v>207</v>
      </c>
      <c r="B208" t="s">
        <v>1793</v>
      </c>
      <c r="C208" t="s">
        <v>1805</v>
      </c>
      <c r="D208" t="s">
        <v>1806</v>
      </c>
    </row>
    <row r="209" spans="1:4">
      <c r="A209">
        <v>208</v>
      </c>
      <c r="B209" t="s">
        <v>1793</v>
      </c>
      <c r="C209" t="s">
        <v>1793</v>
      </c>
      <c r="D209" t="s">
        <v>1794</v>
      </c>
    </row>
    <row r="210" spans="1:4">
      <c r="A210">
        <v>209</v>
      </c>
      <c r="B210" t="s">
        <v>1793</v>
      </c>
      <c r="C210" t="s">
        <v>1807</v>
      </c>
      <c r="D210" t="s">
        <v>1808</v>
      </c>
    </row>
    <row r="211" spans="1:4">
      <c r="A211">
        <v>210</v>
      </c>
      <c r="B211" t="s">
        <v>1793</v>
      </c>
      <c r="C211" t="s">
        <v>1809</v>
      </c>
      <c r="D211" t="s">
        <v>1810</v>
      </c>
    </row>
    <row r="212" spans="1:4">
      <c r="A212">
        <v>211</v>
      </c>
      <c r="B212" t="s">
        <v>1811</v>
      </c>
      <c r="C212" t="s">
        <v>1813</v>
      </c>
      <c r="D212" t="s">
        <v>1814</v>
      </c>
    </row>
    <row r="213" spans="1:4">
      <c r="A213">
        <v>212</v>
      </c>
      <c r="B213" t="s">
        <v>1811</v>
      </c>
      <c r="C213" t="s">
        <v>1815</v>
      </c>
      <c r="D213" t="s">
        <v>1816</v>
      </c>
    </row>
    <row r="214" spans="1:4">
      <c r="A214">
        <v>213</v>
      </c>
      <c r="B214" t="s">
        <v>1811</v>
      </c>
      <c r="C214" t="s">
        <v>1817</v>
      </c>
      <c r="D214" t="s">
        <v>1818</v>
      </c>
    </row>
    <row r="215" spans="1:4">
      <c r="A215">
        <v>214</v>
      </c>
      <c r="B215" t="s">
        <v>1811</v>
      </c>
      <c r="C215" t="s">
        <v>1819</v>
      </c>
      <c r="D215" t="s">
        <v>1820</v>
      </c>
    </row>
    <row r="216" spans="1:4">
      <c r="A216">
        <v>215</v>
      </c>
      <c r="B216" t="s">
        <v>1811</v>
      </c>
      <c r="C216" t="s">
        <v>1821</v>
      </c>
      <c r="D216" t="s">
        <v>1822</v>
      </c>
    </row>
    <row r="217" spans="1:4">
      <c r="A217">
        <v>216</v>
      </c>
      <c r="B217" t="s">
        <v>1811</v>
      </c>
      <c r="C217" t="s">
        <v>1811</v>
      </c>
      <c r="D217" t="s">
        <v>1812</v>
      </c>
    </row>
    <row r="218" spans="1:4">
      <c r="A218">
        <v>217</v>
      </c>
      <c r="B218" t="s">
        <v>1823</v>
      </c>
      <c r="C218" t="s">
        <v>1825</v>
      </c>
      <c r="D218" t="s">
        <v>1826</v>
      </c>
    </row>
    <row r="219" spans="1:4">
      <c r="A219">
        <v>218</v>
      </c>
      <c r="B219" t="s">
        <v>1823</v>
      </c>
      <c r="C219" t="s">
        <v>1827</v>
      </c>
      <c r="D219" t="s">
        <v>1828</v>
      </c>
    </row>
    <row r="220" spans="1:4">
      <c r="A220">
        <v>219</v>
      </c>
      <c r="B220" t="s">
        <v>1823</v>
      </c>
      <c r="C220" t="s">
        <v>1829</v>
      </c>
      <c r="D220" t="s">
        <v>1830</v>
      </c>
    </row>
    <row r="221" spans="1:4">
      <c r="A221">
        <v>220</v>
      </c>
      <c r="B221" t="s">
        <v>1823</v>
      </c>
      <c r="C221" t="s">
        <v>1831</v>
      </c>
      <c r="D221" t="s">
        <v>1832</v>
      </c>
    </row>
    <row r="222" spans="1:4">
      <c r="A222">
        <v>221</v>
      </c>
      <c r="B222" t="s">
        <v>1823</v>
      </c>
      <c r="C222" t="s">
        <v>1833</v>
      </c>
      <c r="D222" t="s">
        <v>1834</v>
      </c>
    </row>
    <row r="223" spans="1:4">
      <c r="A223">
        <v>222</v>
      </c>
      <c r="B223" t="s">
        <v>1823</v>
      </c>
      <c r="C223" t="s">
        <v>1835</v>
      </c>
      <c r="D223" t="s">
        <v>1836</v>
      </c>
    </row>
    <row r="224" spans="1:4">
      <c r="A224">
        <v>223</v>
      </c>
      <c r="B224" t="s">
        <v>1823</v>
      </c>
      <c r="C224" t="s">
        <v>1823</v>
      </c>
      <c r="D224" t="s">
        <v>1824</v>
      </c>
    </row>
    <row r="225" spans="1:4">
      <c r="A225">
        <v>224</v>
      </c>
      <c r="B225" t="s">
        <v>1823</v>
      </c>
      <c r="C225" t="s">
        <v>1837</v>
      </c>
      <c r="D225" t="s">
        <v>1838</v>
      </c>
    </row>
    <row r="226" spans="1:4">
      <c r="A226">
        <v>225</v>
      </c>
      <c r="B226" t="s">
        <v>1839</v>
      </c>
      <c r="C226" t="s">
        <v>1841</v>
      </c>
      <c r="D226" t="s">
        <v>1842</v>
      </c>
    </row>
    <row r="227" spans="1:4">
      <c r="A227">
        <v>226</v>
      </c>
      <c r="B227" t="s">
        <v>1839</v>
      </c>
      <c r="C227" t="s">
        <v>1843</v>
      </c>
      <c r="D227" t="s">
        <v>1844</v>
      </c>
    </row>
    <row r="228" spans="1:4">
      <c r="A228">
        <v>227</v>
      </c>
      <c r="B228" t="s">
        <v>1839</v>
      </c>
      <c r="C228" t="s">
        <v>1845</v>
      </c>
      <c r="D228" t="s">
        <v>1846</v>
      </c>
    </row>
    <row r="229" spans="1:4">
      <c r="A229">
        <v>228</v>
      </c>
      <c r="B229" t="s">
        <v>1839</v>
      </c>
      <c r="C229" t="s">
        <v>1406</v>
      </c>
      <c r="D229" t="s">
        <v>1847</v>
      </c>
    </row>
    <row r="230" spans="1:4">
      <c r="A230">
        <v>229</v>
      </c>
      <c r="B230" t="s">
        <v>1839</v>
      </c>
      <c r="C230" t="s">
        <v>1848</v>
      </c>
      <c r="D230" t="s">
        <v>1849</v>
      </c>
    </row>
    <row r="231" spans="1:4">
      <c r="A231">
        <v>230</v>
      </c>
      <c r="B231" t="s">
        <v>1839</v>
      </c>
      <c r="C231" t="s">
        <v>1850</v>
      </c>
      <c r="D231" t="s">
        <v>1851</v>
      </c>
    </row>
    <row r="232" spans="1:4">
      <c r="A232">
        <v>231</v>
      </c>
      <c r="B232" t="s">
        <v>1839</v>
      </c>
      <c r="C232" t="s">
        <v>1852</v>
      </c>
      <c r="D232" t="s">
        <v>1853</v>
      </c>
    </row>
    <row r="233" spans="1:4">
      <c r="A233">
        <v>232</v>
      </c>
      <c r="B233" t="s">
        <v>1839</v>
      </c>
      <c r="C233" t="s">
        <v>1854</v>
      </c>
      <c r="D233" t="s">
        <v>1855</v>
      </c>
    </row>
    <row r="234" spans="1:4">
      <c r="A234">
        <v>233</v>
      </c>
      <c r="B234" t="s">
        <v>1839</v>
      </c>
      <c r="C234" t="s">
        <v>1839</v>
      </c>
      <c r="D234" t="s">
        <v>1840</v>
      </c>
    </row>
    <row r="235" spans="1:4">
      <c r="A235">
        <v>234</v>
      </c>
      <c r="B235" t="s">
        <v>1856</v>
      </c>
      <c r="C235" t="s">
        <v>1858</v>
      </c>
      <c r="D235" t="s">
        <v>1859</v>
      </c>
    </row>
    <row r="236" spans="1:4">
      <c r="A236">
        <v>235</v>
      </c>
      <c r="B236" t="s">
        <v>1856</v>
      </c>
      <c r="C236" t="s">
        <v>1860</v>
      </c>
      <c r="D236" t="s">
        <v>1861</v>
      </c>
    </row>
    <row r="237" spans="1:4">
      <c r="A237">
        <v>236</v>
      </c>
      <c r="B237" t="s">
        <v>1856</v>
      </c>
      <c r="C237" t="s">
        <v>1862</v>
      </c>
      <c r="D237" t="s">
        <v>1863</v>
      </c>
    </row>
    <row r="238" spans="1:4">
      <c r="A238">
        <v>237</v>
      </c>
      <c r="B238" t="s">
        <v>1856</v>
      </c>
      <c r="C238" t="s">
        <v>1864</v>
      </c>
      <c r="D238" t="s">
        <v>1865</v>
      </c>
    </row>
    <row r="239" spans="1:4">
      <c r="A239">
        <v>238</v>
      </c>
      <c r="B239" t="s">
        <v>1856</v>
      </c>
      <c r="C239" t="s">
        <v>1866</v>
      </c>
      <c r="D239" t="s">
        <v>1867</v>
      </c>
    </row>
    <row r="240" spans="1:4">
      <c r="A240">
        <v>239</v>
      </c>
      <c r="B240" t="s">
        <v>1856</v>
      </c>
      <c r="C240" t="s">
        <v>1868</v>
      </c>
      <c r="D240" t="s">
        <v>1869</v>
      </c>
    </row>
    <row r="241" spans="1:4">
      <c r="A241">
        <v>240</v>
      </c>
      <c r="B241" t="s">
        <v>1856</v>
      </c>
      <c r="C241" t="s">
        <v>1856</v>
      </c>
      <c r="D241" t="s">
        <v>1857</v>
      </c>
    </row>
    <row r="242" spans="1:4">
      <c r="A242">
        <v>241</v>
      </c>
      <c r="B242" t="s">
        <v>1856</v>
      </c>
      <c r="C242" t="s">
        <v>1870</v>
      </c>
      <c r="D242" t="s">
        <v>1871</v>
      </c>
    </row>
    <row r="243" spans="1:4">
      <c r="A243">
        <v>242</v>
      </c>
      <c r="B243" t="s">
        <v>1856</v>
      </c>
      <c r="C243" t="s">
        <v>1872</v>
      </c>
      <c r="D243" t="s">
        <v>1873</v>
      </c>
    </row>
    <row r="244" spans="1:4">
      <c r="A244">
        <v>243</v>
      </c>
      <c r="B244" t="s">
        <v>1874</v>
      </c>
      <c r="C244" t="s">
        <v>1512</v>
      </c>
      <c r="D244" t="s">
        <v>1876</v>
      </c>
    </row>
    <row r="245" spans="1:4">
      <c r="A245">
        <v>244</v>
      </c>
      <c r="B245" t="s">
        <v>1874</v>
      </c>
      <c r="C245" t="s">
        <v>1877</v>
      </c>
      <c r="D245" t="s">
        <v>1878</v>
      </c>
    </row>
    <row r="246" spans="1:4">
      <c r="A246">
        <v>245</v>
      </c>
      <c r="B246" t="s">
        <v>1874</v>
      </c>
      <c r="C246" t="s">
        <v>1879</v>
      </c>
      <c r="D246" t="s">
        <v>1880</v>
      </c>
    </row>
    <row r="247" spans="1:4">
      <c r="A247">
        <v>246</v>
      </c>
      <c r="B247" t="s">
        <v>1874</v>
      </c>
      <c r="C247" t="s">
        <v>1881</v>
      </c>
      <c r="D247" t="s">
        <v>1882</v>
      </c>
    </row>
    <row r="248" spans="1:4">
      <c r="A248">
        <v>247</v>
      </c>
      <c r="B248" t="s">
        <v>1874</v>
      </c>
      <c r="C248" t="s">
        <v>1883</v>
      </c>
      <c r="D248" t="s">
        <v>1884</v>
      </c>
    </row>
    <row r="249" spans="1:4">
      <c r="A249">
        <v>248</v>
      </c>
      <c r="B249" t="s">
        <v>1874</v>
      </c>
      <c r="C249" t="s">
        <v>1885</v>
      </c>
      <c r="D249" t="s">
        <v>1886</v>
      </c>
    </row>
    <row r="250" spans="1:4">
      <c r="A250">
        <v>249</v>
      </c>
      <c r="B250" t="s">
        <v>1874</v>
      </c>
      <c r="C250" t="s">
        <v>1887</v>
      </c>
      <c r="D250" t="s">
        <v>1888</v>
      </c>
    </row>
    <row r="251" spans="1:4">
      <c r="A251">
        <v>250</v>
      </c>
      <c r="B251" t="s">
        <v>1874</v>
      </c>
      <c r="C251" t="s">
        <v>1889</v>
      </c>
      <c r="D251" t="s">
        <v>1890</v>
      </c>
    </row>
    <row r="252" spans="1:4">
      <c r="A252">
        <v>251</v>
      </c>
      <c r="B252" t="s">
        <v>1874</v>
      </c>
      <c r="C252" t="s">
        <v>1891</v>
      </c>
      <c r="D252" t="s">
        <v>1892</v>
      </c>
    </row>
    <row r="253" spans="1:4">
      <c r="A253">
        <v>252</v>
      </c>
      <c r="B253" t="s">
        <v>1874</v>
      </c>
      <c r="C253" t="s">
        <v>1874</v>
      </c>
      <c r="D253" t="s">
        <v>1875</v>
      </c>
    </row>
  </sheetData>
  <dataConsolidate/>
  <phoneticPr fontId="0"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sheetPr codeName="List07"/>
  <dimension ref="A1:Z27"/>
  <sheetViews>
    <sheetView showGridLines="0" topLeftCell="C3" zoomScaleNormal="100" workbookViewId="0">
      <selection activeCell="M30" sqref="M30"/>
    </sheetView>
  </sheetViews>
  <sheetFormatPr defaultRowHeight="15"/>
  <cols>
    <col min="1" max="1" width="6.42578125" hidden="1" customWidth="1"/>
    <col min="2" max="2" width="2" hidden="1" customWidth="1"/>
    <col min="3" max="3" width="3.7109375" customWidth="1"/>
    <col min="4" max="4" width="4.28515625" customWidth="1"/>
    <col min="5" max="5" width="45" customWidth="1"/>
    <col min="6" max="6" width="6.42578125" bestFit="1" customWidth="1"/>
    <col min="7" max="7" width="4.42578125" customWidth="1"/>
    <col min="8" max="8" width="5.5703125" customWidth="1"/>
    <col min="9" max="9" width="52.85546875" customWidth="1"/>
    <col min="10" max="10" width="7" bestFit="1" customWidth="1"/>
    <col min="11" max="11" width="3.7109375" bestFit="1" customWidth="1"/>
    <col min="12" max="12" width="6.28515625" bestFit="1" customWidth="1"/>
    <col min="13" max="13" width="61" customWidth="1"/>
  </cols>
  <sheetData>
    <row r="1" spans="1:9" hidden="1"/>
    <row r="2" spans="1:9" hidden="1"/>
    <row r="3" spans="1:9" ht="10.5" customHeight="1"/>
    <row r="4" spans="1:9" ht="27" customHeight="1">
      <c r="D4" s="3"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 регулируемой организации в сфере водоотведения и (или) очистки сточных вод</v>
      </c>
      <c r="E4" s="3"/>
      <c r="F4" s="3"/>
      <c r="G4" s="3"/>
      <c r="H4" s="3"/>
      <c r="I4" s="3"/>
    </row>
    <row r="5" spans="1:9">
      <c r="D5" s="3" t="str">
        <f>IF(org=0,"Не определено",org)</f>
        <v>ООО "НПО "ГКМП""</v>
      </c>
      <c r="E5" s="3"/>
      <c r="F5" s="3"/>
      <c r="G5" s="3"/>
      <c r="H5" s="3"/>
      <c r="I5" s="3"/>
    </row>
    <row r="6" spans="1:9" ht="3" customHeight="1">
      <c r="A6" s="3"/>
      <c r="B6" s="3"/>
      <c r="C6" s="3"/>
      <c r="D6" s="3"/>
      <c r="E6" s="3"/>
      <c r="F6" s="3"/>
    </row>
    <row r="7" spans="1:9" ht="3.75" customHeight="1">
      <c r="A7" s="3"/>
      <c r="B7" s="3"/>
      <c r="C7" s="3"/>
      <c r="D7" s="3"/>
      <c r="E7" s="3"/>
      <c r="F7" s="3"/>
    </row>
    <row r="8" spans="1:9" ht="0.2" customHeight="1">
      <c r="B8" s="3"/>
      <c r="C8" s="3"/>
      <c r="D8" s="3"/>
      <c r="E8" s="3"/>
      <c r="F8" s="3"/>
    </row>
    <row r="9" spans="1:9" ht="0.2" customHeight="1">
      <c r="B9" s="3"/>
      <c r="C9" s="3"/>
      <c r="D9" s="3"/>
      <c r="E9" s="3"/>
      <c r="F9" s="3"/>
    </row>
    <row r="10" spans="1:9" ht="0.2" customHeight="1">
      <c r="B10" s="3"/>
      <c r="C10" s="3"/>
      <c r="D10" s="3"/>
      <c r="E10" s="3"/>
      <c r="F10" s="3"/>
    </row>
    <row r="11" spans="1:9" ht="6" hidden="1" customHeight="1">
      <c r="B11" s="3"/>
      <c r="C11" s="3"/>
      <c r="D11" s="3"/>
      <c r="E11" s="3"/>
      <c r="F11" s="3"/>
    </row>
    <row r="12" spans="1:9" ht="20.25" hidden="1" customHeight="1">
      <c r="B12" s="3"/>
      <c r="C12" s="3"/>
      <c r="D12" s="3"/>
    </row>
    <row r="13" spans="1:9" ht="51" customHeight="1">
      <c r="B13" s="3"/>
      <c r="C13" s="3"/>
      <c r="D13" s="3"/>
    </row>
    <row r="14" spans="1:9" ht="132.75" hidden="1" customHeight="1">
      <c r="B14" s="3"/>
      <c r="C14" s="3"/>
      <c r="D14" s="3"/>
    </row>
    <row r="15" spans="1:9" ht="3" customHeight="1"/>
    <row r="16" spans="1:9" ht="0.2" customHeight="1"/>
    <row r="17" spans="1:26" ht="0.2" customHeight="1"/>
    <row r="18" spans="1:26" ht="23.25" customHeight="1">
      <c r="A18" s="3"/>
      <c r="D18" s="3" t="s">
        <v>100</v>
      </c>
      <c r="E18" s="3"/>
      <c r="F18" s="3" t="s">
        <v>178</v>
      </c>
      <c r="G18" s="3"/>
      <c r="H18" s="3"/>
      <c r="I18" s="3"/>
      <c r="J18" s="3" t="s">
        <v>298</v>
      </c>
      <c r="K18" s="3"/>
      <c r="L18" s="3"/>
      <c r="M18" s="3"/>
    </row>
    <row r="19" spans="1:26" ht="23.25" customHeight="1">
      <c r="A19" s="3"/>
      <c r="D19" t="s">
        <v>23</v>
      </c>
      <c r="E19" t="s">
        <v>129</v>
      </c>
      <c r="F19" t="s">
        <v>124</v>
      </c>
      <c r="G19" s="3" t="s">
        <v>23</v>
      </c>
      <c r="H19" s="3"/>
      <c r="I19" t="s">
        <v>129</v>
      </c>
      <c r="J19" t="s">
        <v>124</v>
      </c>
      <c r="K19" s="3" t="s">
        <v>23</v>
      </c>
      <c r="L19" s="3"/>
      <c r="M19" t="s">
        <v>129</v>
      </c>
    </row>
    <row r="20" spans="1:26" ht="14.25" customHeight="1">
      <c r="D20" t="s">
        <v>24</v>
      </c>
      <c r="E20" t="s">
        <v>0</v>
      </c>
      <c r="F20" t="s">
        <v>1</v>
      </c>
      <c r="G20" s="3" t="s">
        <v>2</v>
      </c>
      <c r="H20" s="3"/>
      <c r="I20" t="s">
        <v>11</v>
      </c>
      <c r="J20" t="s">
        <v>12</v>
      </c>
      <c r="K20" s="3" t="s">
        <v>27</v>
      </c>
      <c r="L20" s="3"/>
      <c r="M20" t="s">
        <v>28</v>
      </c>
    </row>
    <row r="21" spans="1:26" hidden="1"/>
    <row r="22" spans="1:26" ht="45" customHeight="1">
      <c r="D22" s="3" t="s">
        <v>24</v>
      </c>
      <c r="E22" s="3" t="s">
        <v>620</v>
      </c>
      <c r="F22" s="3" t="s">
        <v>17</v>
      </c>
      <c r="G22" s="3"/>
      <c r="H22" s="3">
        <v>1</v>
      </c>
      <c r="I22" s="3" t="s">
        <v>1895</v>
      </c>
      <c r="J22" s="3" t="s">
        <v>17</v>
      </c>
      <c r="K22" t="s">
        <v>125</v>
      </c>
      <c r="L22" t="s">
        <v>24</v>
      </c>
      <c r="M22" t="s">
        <v>1896</v>
      </c>
      <c r="X22">
        <v>4189714</v>
      </c>
      <c r="Y22" t="s">
        <v>126</v>
      </c>
      <c r="Z22">
        <v>1705000</v>
      </c>
    </row>
    <row r="23" spans="1:26" ht="15" hidden="1" customHeight="1">
      <c r="D23" s="3"/>
      <c r="E23" s="3"/>
      <c r="F23" s="3"/>
      <c r="G23" s="3"/>
      <c r="H23" s="3"/>
      <c r="I23" s="3"/>
      <c r="J23" s="3"/>
      <c r="K23" t="s">
        <v>125</v>
      </c>
      <c r="M23" t="s">
        <v>125</v>
      </c>
    </row>
    <row r="24" spans="1:26" ht="15" hidden="1" customHeight="1">
      <c r="D24" s="3"/>
      <c r="E24" s="3"/>
      <c r="F24" s="3"/>
      <c r="I24" t="s">
        <v>125</v>
      </c>
      <c r="K24" t="s">
        <v>125</v>
      </c>
    </row>
    <row r="25" spans="1:26" ht="15" hidden="1" customHeight="1">
      <c r="C25" s="3"/>
      <c r="E25" t="s">
        <v>125</v>
      </c>
      <c r="K25" t="s">
        <v>125</v>
      </c>
    </row>
    <row r="26" spans="1:26" ht="15" customHeight="1">
      <c r="C26" s="3"/>
      <c r="K26" t="s">
        <v>125</v>
      </c>
    </row>
    <row r="27" spans="1:26" ht="37.5" customHeight="1"/>
  </sheetData>
  <sheetProtection sheet="1" objects="1" scenarios="1" formatColumns="0" formatRows="0"/>
  <dataConsolidate/>
  <mergeCells count="30">
    <mergeCell ref="J22:J23"/>
    <mergeCell ref="J18:M18"/>
    <mergeCell ref="G20:H20"/>
    <mergeCell ref="K20:L20"/>
    <mergeCell ref="K19:L19"/>
    <mergeCell ref="G19:H19"/>
    <mergeCell ref="C25:C26"/>
    <mergeCell ref="B12:D12"/>
    <mergeCell ref="B13:D13"/>
    <mergeCell ref="E22:E24"/>
    <mergeCell ref="F22:F24"/>
    <mergeCell ref="D22:D24"/>
    <mergeCell ref="F18:I18"/>
    <mergeCell ref="G22:G23"/>
    <mergeCell ref="H22:H23"/>
    <mergeCell ref="I22:I23"/>
    <mergeCell ref="A18:A19"/>
    <mergeCell ref="D18:E18"/>
    <mergeCell ref="D4:I4"/>
    <mergeCell ref="D5:I5"/>
    <mergeCell ref="E8:F8"/>
    <mergeCell ref="B9:D9"/>
    <mergeCell ref="A6:F7"/>
    <mergeCell ref="B8:D8"/>
    <mergeCell ref="E9:F9"/>
    <mergeCell ref="B10:D10"/>
    <mergeCell ref="E10:F10"/>
    <mergeCell ref="B14:D14"/>
    <mergeCell ref="E11:F11"/>
    <mergeCell ref="B11:D11"/>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 allowBlank="1" showInputMessage="1" showErrorMessage="1" error="Допускается ввод не более 900 символов!" sqref="M22">
      <formula1>900</formula1>
    </dataValidation>
    <dataValidation type="list" showInputMessage="1" showErrorMessage="1" errorTitle="Ошибка" error="Выберите значение из списка" prompt="Выберите значение из списка" sqref="I22">
      <formula1>DESCRIPTION_TERRITORY</formula1>
    </dataValidation>
  </dataValidations>
  <pageMargins left="0.7" right="0.7" top="0.75" bottom="0.75" header="0.3" footer="0.3"/>
  <pageSetup paperSize="9" orientation="portrait" verticalDpi="1200" r:id="rId1"/>
  <drawing r:id="rId2"/>
</worksheet>
</file>

<file path=xl/worksheets/sheet50.xml><?xml version="1.0" encoding="utf-8"?>
<worksheet xmlns="http://schemas.openxmlformats.org/spreadsheetml/2006/main" xmlns:r="http://schemas.openxmlformats.org/officeDocument/2006/relationships">
  <sheetPr codeName="TSH_REESTR_MO_FILTER">
    <tabColor rgb="FFFFCC99"/>
  </sheetPr>
  <dimension ref="A1"/>
  <sheetViews>
    <sheetView showGridLines="0" zoomScaleNormal="100" workbookViewId="0"/>
  </sheetViews>
  <sheetFormatPr defaultRowHeight="15"/>
  <sheetData/>
  <pageMargins left="0.7" right="0.7" top="0.75" bottom="0.75" header="0.3" footer="0.3"/>
</worksheet>
</file>

<file path=xl/worksheets/sheet51.xml><?xml version="1.0" encoding="utf-8"?>
<worksheet xmlns="http://schemas.openxmlformats.org/spreadsheetml/2006/main" xmlns:r="http://schemas.openxmlformats.org/officeDocument/2006/relationships">
  <sheetPr codeName="modfrmReestrMR">
    <tabColor indexed="47"/>
  </sheetPr>
  <dimension ref="A1"/>
  <sheetViews>
    <sheetView showGridLines="0" zoomScaleNormal="100" workbookViewId="0"/>
  </sheetViews>
  <sheetFormatPr defaultRowHeight="15"/>
  <sheetData/>
  <phoneticPr fontId="0" type="noConversion"/>
  <pageMargins left="0.7" right="0.7" top="0.75" bottom="0.75" header="0.3" footer="0.3"/>
  <pageSetup paperSize="9" orientation="portrait" verticalDpi="0" r:id="rId1"/>
</worksheet>
</file>

<file path=xl/worksheets/sheet52.xml><?xml version="1.0" encoding="utf-8"?>
<worksheet xmlns="http://schemas.openxmlformats.org/spreadsheetml/2006/main" xmlns:r="http://schemas.openxmlformats.org/officeDocument/2006/relationships">
  <sheetPr codeName="modServiceModule">
    <tabColor indexed="47"/>
  </sheetPr>
  <dimension ref="A1"/>
  <sheetViews>
    <sheetView showGridLines="0" zoomScaleNormal="100" workbookViewId="0"/>
  </sheetViews>
  <sheetFormatPr defaultRowHeight="15"/>
  <sheetData/>
  <pageMargins left="0.7" right="0.7" top="0.75" bottom="0.75" header="0.3" footer="0.3"/>
</worksheet>
</file>

<file path=xl/worksheets/sheet53.xml><?xml version="1.0" encoding="utf-8"?>
<worksheet xmlns="http://schemas.openxmlformats.org/spreadsheetml/2006/main" xmlns:r="http://schemas.openxmlformats.org/officeDocument/2006/relationships">
  <sheetPr codeName="modfrmCheckUpdates">
    <tabColor indexed="47"/>
  </sheetPr>
  <dimension ref="A1"/>
  <sheetViews>
    <sheetView showGridLines="0" zoomScaleNormal="100" workbookViewId="0"/>
  </sheetViews>
  <sheetFormatPr defaultRowHeight="15"/>
  <sheetData/>
  <phoneticPr fontId="0" type="noConversion"/>
  <pageMargins left="0.7" right="0.7" top="0.75" bottom="0.75" header="0.3" footer="0.3"/>
  <pageSetup paperSize="9" orientation="portrait" verticalDpi="0" r:id="rId1"/>
</worksheet>
</file>

<file path=xl/worksheets/sheet54.xml><?xml version="1.0" encoding="utf-8"?>
<worksheet xmlns="http://schemas.openxmlformats.org/spreadsheetml/2006/main" xmlns:r="http://schemas.openxmlformats.org/officeDocument/2006/relationships">
  <sheetPr codeName="REESTR_DS">
    <tabColor rgb="FFFFCC99"/>
  </sheetPr>
  <dimension ref="B3"/>
  <sheetViews>
    <sheetView showGridLines="0" zoomScaleNormal="100" workbookViewId="0"/>
  </sheetViews>
  <sheetFormatPr defaultRowHeight="15"/>
  <sheetData>
    <row r="3" spans="2:2">
      <c r="B3" t="s">
        <v>1895</v>
      </c>
    </row>
  </sheetData>
  <pageMargins left="0.7" right="0.7" top="0.75" bottom="0.75" header="0.3" footer="0.3"/>
</worksheet>
</file>

<file path=xl/worksheets/sheet55.xml><?xml version="1.0" encoding="utf-8"?>
<worksheet xmlns="http://schemas.openxmlformats.org/spreadsheetml/2006/main" xmlns:r="http://schemas.openxmlformats.org/officeDocument/2006/relationships">
  <sheetPr codeName="REESTR_CHS">
    <tabColor rgb="FFFFCC99"/>
  </sheetPr>
  <dimension ref="A1"/>
  <sheetViews>
    <sheetView showGridLines="0" zoomScaleNormal="100" workbookViewId="0"/>
  </sheetViews>
  <sheetFormatPr defaultRowHeight="15"/>
  <sheetData/>
  <sheetProtection formatColumns="0" formatRows="0"/>
  <pageMargins left="0.7" right="0.7" top="0.75" bottom="0.75" header="0.3" footer="0.3"/>
</worksheet>
</file>

<file path=xl/worksheets/sheet56.xml><?xml version="1.0" encoding="utf-8"?>
<worksheet xmlns="http://schemas.openxmlformats.org/spreadsheetml/2006/main" xmlns:r="http://schemas.openxmlformats.org/officeDocument/2006/relationships">
  <sheetPr codeName="REESTR_LINK">
    <tabColor rgb="FFFFCC99"/>
  </sheetPr>
  <dimension ref="A1:C3"/>
  <sheetViews>
    <sheetView showGridLines="0" zoomScaleNormal="100" workbookViewId="0"/>
  </sheetViews>
  <sheetFormatPr defaultRowHeight="15"/>
  <cols>
    <col min="2" max="2" width="66.7109375" bestFit="1" customWidth="1"/>
  </cols>
  <sheetData>
    <row r="1" spans="1:3">
      <c r="A1" t="s">
        <v>114</v>
      </c>
      <c r="B1" t="s">
        <v>115</v>
      </c>
      <c r="C1" t="s">
        <v>116</v>
      </c>
    </row>
    <row r="2" spans="1:3">
      <c r="A2">
        <v>4189678</v>
      </c>
      <c r="B2" t="s">
        <v>618</v>
      </c>
      <c r="C2" t="s">
        <v>177</v>
      </c>
    </row>
    <row r="3" spans="1:3">
      <c r="A3">
        <v>4190415</v>
      </c>
      <c r="B3" t="s">
        <v>619</v>
      </c>
      <c r="C3" t="s">
        <v>177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sheetPr codeName="List02">
    <tabColor theme="0" tint="-0.249977111117893"/>
  </sheetPr>
  <dimension ref="A1:G20"/>
  <sheetViews>
    <sheetView showGridLines="0" topLeftCell="C4" zoomScaleNormal="100" workbookViewId="0"/>
  </sheetViews>
  <sheetFormatPr defaultColWidth="10.5703125" defaultRowHeight="15"/>
  <cols>
    <col min="1" max="2" width="9.140625" hidden="1" customWidth="1"/>
    <col min="3" max="3" width="3.7109375" customWidth="1"/>
    <col min="4" max="4" width="9.7109375" customWidth="1"/>
    <col min="5" max="5" width="37.7109375" customWidth="1"/>
    <col min="6" max="6" width="66.85546875" customWidth="1"/>
    <col min="7" max="7" width="116" customWidth="1"/>
    <col min="8" max="8" width="93.42578125" customWidth="1"/>
  </cols>
  <sheetData>
    <row r="1" spans="1:7" ht="15" hidden="1" customHeight="1">
      <c r="G1">
        <v>4</v>
      </c>
    </row>
    <row r="2" spans="1:7" ht="15" hidden="1" customHeight="1"/>
    <row r="3" spans="1:7" ht="15" hidden="1" customHeight="1"/>
    <row r="4" spans="1:7" ht="11.25" customHeight="1"/>
    <row r="5" spans="1:7">
      <c r="D5" s="3" t="s">
        <v>223</v>
      </c>
      <c r="E5" s="3"/>
      <c r="F5" s="3"/>
      <c r="G5" s="3"/>
    </row>
    <row r="6" spans="1:7" ht="15" customHeight="1">
      <c r="D6" s="3" t="str">
        <f>IF(org=0,"Не определено",org)</f>
        <v>ООО "НПО "ГКМП""</v>
      </c>
      <c r="E6" s="3"/>
      <c r="F6" s="3"/>
      <c r="G6" s="3"/>
    </row>
    <row r="8" spans="1:7">
      <c r="C8">
        <v>22</v>
      </c>
      <c r="D8" s="3" t="s">
        <v>215</v>
      </c>
      <c r="E8" s="3"/>
      <c r="F8" s="3"/>
      <c r="G8" s="3"/>
    </row>
    <row r="9" spans="1:7" ht="11.25" customHeight="1">
      <c r="D9" s="3" t="s">
        <v>204</v>
      </c>
      <c r="E9" s="3"/>
      <c r="F9" s="3"/>
      <c r="G9" s="3" t="s">
        <v>205</v>
      </c>
    </row>
    <row r="10" spans="1:7" ht="11.25" customHeight="1">
      <c r="A10" t="s">
        <v>444</v>
      </c>
      <c r="D10" t="s">
        <v>23</v>
      </c>
      <c r="F10" t="s">
        <v>199</v>
      </c>
      <c r="G10" s="3"/>
    </row>
    <row r="11" spans="1:7" ht="12" customHeight="1">
      <c r="D11" t="s">
        <v>24</v>
      </c>
      <c r="E11">
        <v>2</v>
      </c>
      <c r="F11">
        <v>3</v>
      </c>
      <c r="G11">
        <v>4</v>
      </c>
    </row>
    <row r="12" spans="1:7">
      <c r="D12">
        <v>1</v>
      </c>
      <c r="E12" t="s">
        <v>224</v>
      </c>
      <c r="F12" t="str">
        <f>IF(form_up_date="","",form_up_date)</f>
        <v>15.04.2020</v>
      </c>
      <c r="G12" t="s">
        <v>225</v>
      </c>
    </row>
    <row r="13" spans="1:7">
      <c r="D13" t="s">
        <v>236</v>
      </c>
      <c r="E13" t="s">
        <v>226</v>
      </c>
      <c r="F13" t="s">
        <v>1896</v>
      </c>
      <c r="G13" t="s">
        <v>297</v>
      </c>
    </row>
    <row r="14" spans="1:7">
      <c r="D14" t="s">
        <v>237</v>
      </c>
      <c r="E14" t="s">
        <v>227</v>
      </c>
      <c r="F14" t="s">
        <v>620</v>
      </c>
      <c r="G14" t="s">
        <v>228</v>
      </c>
    </row>
    <row r="15" spans="1:7">
      <c r="D15" t="s">
        <v>238</v>
      </c>
      <c r="E15" t="s">
        <v>229</v>
      </c>
      <c r="F15" t="s">
        <v>230</v>
      </c>
    </row>
    <row r="16" spans="1:7">
      <c r="D16" t="str">
        <f>D15&amp;".1"</f>
        <v>4.1.1</v>
      </c>
      <c r="E16" t="s">
        <v>3</v>
      </c>
      <c r="F16" t="str">
        <f>IF(region_name="","",region_name)</f>
        <v>Брянская область</v>
      </c>
      <c r="G16" t="s">
        <v>231</v>
      </c>
    </row>
    <row r="17" spans="4:7">
      <c r="D17" t="s">
        <v>239</v>
      </c>
      <c r="E17" t="s">
        <v>232</v>
      </c>
      <c r="F17" t="s">
        <v>1484</v>
      </c>
      <c r="G17" t="s">
        <v>233</v>
      </c>
    </row>
    <row r="18" spans="4:7">
      <c r="D18" t="s">
        <v>240</v>
      </c>
      <c r="E18" t="s">
        <v>234</v>
      </c>
      <c r="F18" t="s">
        <v>1898</v>
      </c>
      <c r="G18" t="s">
        <v>296</v>
      </c>
    </row>
    <row r="20" spans="4:7">
      <c r="E20" s="3" t="s">
        <v>235</v>
      </c>
      <c r="F20" s="3"/>
    </row>
  </sheetData>
  <sheetProtection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7.xml><?xml version="1.0" encoding="utf-8"?>
<worksheet xmlns="http://schemas.openxmlformats.org/spreadsheetml/2006/main" xmlns:r="http://schemas.openxmlformats.org/officeDocument/2006/relationships">
  <sheetPr codeName="List01">
    <pageSetUpPr fitToPage="1"/>
  </sheetPr>
  <dimension ref="A1:P65"/>
  <sheetViews>
    <sheetView showGridLines="0" topLeftCell="C36" zoomScaleNormal="100" workbookViewId="0">
      <selection activeCell="G58" sqref="G58"/>
    </sheetView>
  </sheetViews>
  <sheetFormatPr defaultRowHeight="10.5" customHeight="1"/>
  <cols>
    <col min="1" max="1" width="19.140625" hidden="1" customWidth="1"/>
    <col min="2" max="2" width="16.85546875" hidden="1" customWidth="1"/>
    <col min="3" max="3" width="3.7109375" customWidth="1"/>
    <col min="4" max="4" width="7.7109375" customWidth="1"/>
    <col min="5" max="5" width="54.5703125" customWidth="1"/>
    <col min="6" max="6" width="10.42578125" customWidth="1"/>
    <col min="7" max="7" width="40.7109375" customWidth="1"/>
    <col min="8" max="8" width="93.42578125" customWidth="1"/>
    <col min="9" max="15" width="3.7109375" customWidth="1"/>
    <col min="16" max="16" width="10.5703125" customWidth="1"/>
    <col min="17" max="17" width="34.7109375" customWidth="1"/>
    <col min="18" max="18" width="9.42578125" customWidth="1"/>
  </cols>
  <sheetData>
    <row r="1" spans="4:8" ht="10.5" hidden="1" customHeight="1">
      <c r="G1">
        <v>4</v>
      </c>
    </row>
    <row r="2" spans="4:8" ht="15" hidden="1">
      <c r="F2" t="s">
        <v>392</v>
      </c>
      <c r="H2" t="s">
        <v>418</v>
      </c>
    </row>
    <row r="3" spans="4:8" ht="10.5" hidden="1" customHeight="1"/>
    <row r="4" spans="4:8" ht="15" hidden="1">
      <c r="F4" t="s">
        <v>363</v>
      </c>
      <c r="H4" t="s">
        <v>431</v>
      </c>
    </row>
    <row r="5" spans="4:8" ht="10.5" hidden="1" customHeight="1"/>
    <row r="6" spans="4:8" ht="10.5" hidden="1" customHeight="1"/>
    <row r="7" spans="4:8" ht="10.5" hidden="1" customHeight="1">
      <c r="H7">
        <v>4</v>
      </c>
    </row>
    <row r="8" spans="4:8" ht="3" customHeight="1"/>
    <row r="9" spans="4:8" ht="39" customHeight="1">
      <c r="D9" s="3" t="s">
        <v>541</v>
      </c>
      <c r="E9" s="3"/>
      <c r="F9" s="3"/>
    </row>
    <row r="10" spans="4:8" ht="10.5" hidden="1" customHeight="1"/>
    <row r="11" spans="4:8" ht="3" customHeight="1">
      <c r="G11">
        <v>22</v>
      </c>
    </row>
    <row r="12" spans="4:8" ht="18" customHeight="1">
      <c r="D12" s="3" t="s">
        <v>204</v>
      </c>
      <c r="E12" s="3"/>
      <c r="F12" s="3"/>
      <c r="G12" s="3"/>
      <c r="H12" s="3" t="s">
        <v>205</v>
      </c>
    </row>
    <row r="13" spans="4:8" ht="15">
      <c r="D13" s="3" t="s">
        <v>23</v>
      </c>
      <c r="E13" s="3" t="s">
        <v>222</v>
      </c>
      <c r="F13" s="3" t="s">
        <v>138</v>
      </c>
      <c r="G13" t="s">
        <v>1897</v>
      </c>
      <c r="H13" s="3"/>
    </row>
    <row r="14" spans="4:8" ht="21" customHeight="1">
      <c r="D14" s="3"/>
      <c r="E14" s="3"/>
      <c r="F14" s="3"/>
      <c r="G14" t="s">
        <v>199</v>
      </c>
      <c r="H14" s="3"/>
    </row>
    <row r="15" spans="4:8" ht="15">
      <c r="D15" t="s">
        <v>24</v>
      </c>
      <c r="E15" t="s">
        <v>0</v>
      </c>
      <c r="F15" t="s">
        <v>1</v>
      </c>
      <c r="G15">
        <f>G1</f>
        <v>4</v>
      </c>
    </row>
    <row r="16" spans="4:8" ht="15">
      <c r="D16" t="s">
        <v>24</v>
      </c>
      <c r="E16" t="s">
        <v>390</v>
      </c>
      <c r="F16" t="s">
        <v>391</v>
      </c>
      <c r="G16" t="str">
        <f>IF(buhg_flag="да",IF(dateBuhg="","Не указана",dateBuhg),"Не осуществлялась")</f>
        <v>20.03.2020</v>
      </c>
      <c r="H16" t="s">
        <v>569</v>
      </c>
    </row>
    <row r="17" spans="4:8" ht="15">
      <c r="D17" t="s">
        <v>0</v>
      </c>
      <c r="E17" t="s">
        <v>542</v>
      </c>
      <c r="F17" t="s">
        <v>392</v>
      </c>
      <c r="G17">
        <v>990.96400000000006</v>
      </c>
      <c r="H17" t="s">
        <v>570</v>
      </c>
    </row>
    <row r="18" spans="4:8" ht="15">
      <c r="D18" t="s">
        <v>1</v>
      </c>
      <c r="E18" t="s">
        <v>394</v>
      </c>
      <c r="F18" t="s">
        <v>392</v>
      </c>
      <c r="G18">
        <f>SUM(G19:G20,G23:G30,G33,G36,G38,G40)</f>
        <v>1446.7130000000002</v>
      </c>
      <c r="H18" t="s">
        <v>393</v>
      </c>
    </row>
    <row r="19" spans="4:8" ht="15">
      <c r="D19" t="s">
        <v>237</v>
      </c>
      <c r="E19" t="s">
        <v>571</v>
      </c>
      <c r="F19" t="s">
        <v>392</v>
      </c>
      <c r="G19">
        <v>816.49199999999996</v>
      </c>
    </row>
    <row r="20" spans="4:8" ht="15">
      <c r="D20" t="s">
        <v>389</v>
      </c>
      <c r="E20" t="s">
        <v>399</v>
      </c>
      <c r="F20" t="s">
        <v>392</v>
      </c>
      <c r="G20">
        <v>109.45</v>
      </c>
    </row>
    <row r="21" spans="4:8" ht="15">
      <c r="D21" t="s">
        <v>572</v>
      </c>
      <c r="E21" t="s">
        <v>314</v>
      </c>
      <c r="F21" t="s">
        <v>395</v>
      </c>
      <c r="G21">
        <v>5.2616800000000001</v>
      </c>
    </row>
    <row r="22" spans="4:8" ht="15">
      <c r="D22" t="s">
        <v>573</v>
      </c>
      <c r="E22" t="s">
        <v>574</v>
      </c>
      <c r="F22" t="s">
        <v>396</v>
      </c>
      <c r="G22">
        <v>20.808</v>
      </c>
    </row>
    <row r="23" spans="4:8" ht="15">
      <c r="D23" t="s">
        <v>397</v>
      </c>
      <c r="E23" t="s">
        <v>575</v>
      </c>
      <c r="F23" t="s">
        <v>392</v>
      </c>
      <c r="G23">
        <v>0</v>
      </c>
    </row>
    <row r="24" spans="4:8" ht="15">
      <c r="D24" t="s">
        <v>398</v>
      </c>
      <c r="E24" t="s">
        <v>315</v>
      </c>
      <c r="F24" t="s">
        <v>392</v>
      </c>
      <c r="G24">
        <v>231.67</v>
      </c>
    </row>
    <row r="25" spans="4:8" ht="15">
      <c r="D25" t="s">
        <v>400</v>
      </c>
      <c r="E25" t="s">
        <v>316</v>
      </c>
      <c r="F25" t="s">
        <v>392</v>
      </c>
      <c r="G25">
        <v>69.959999999999994</v>
      </c>
    </row>
    <row r="26" spans="4:8" ht="15">
      <c r="D26" t="s">
        <v>401</v>
      </c>
      <c r="E26" t="s">
        <v>317</v>
      </c>
      <c r="F26" t="s">
        <v>392</v>
      </c>
      <c r="G26">
        <v>68.48</v>
      </c>
    </row>
    <row r="27" spans="4:8" ht="15">
      <c r="D27" t="s">
        <v>402</v>
      </c>
      <c r="E27" t="s">
        <v>576</v>
      </c>
      <c r="F27" t="s">
        <v>392</v>
      </c>
      <c r="G27">
        <v>20.68</v>
      </c>
    </row>
    <row r="28" spans="4:8" ht="15">
      <c r="D28" t="s">
        <v>403</v>
      </c>
      <c r="E28" t="s">
        <v>318</v>
      </c>
      <c r="F28" t="s">
        <v>392</v>
      </c>
      <c r="G28">
        <v>3.8650000000000002</v>
      </c>
    </row>
    <row r="29" spans="4:8" ht="15">
      <c r="D29" t="s">
        <v>408</v>
      </c>
      <c r="E29" t="s">
        <v>319</v>
      </c>
      <c r="F29" t="s">
        <v>392</v>
      </c>
      <c r="G29">
        <v>7.5229999999999997</v>
      </c>
    </row>
    <row r="30" spans="4:8" ht="15">
      <c r="D30" t="s">
        <v>413</v>
      </c>
      <c r="E30" t="s">
        <v>404</v>
      </c>
      <c r="F30" t="s">
        <v>392</v>
      </c>
      <c r="G30">
        <v>0</v>
      </c>
      <c r="H30" t="s">
        <v>405</v>
      </c>
    </row>
    <row r="31" spans="4:8" ht="15">
      <c r="D31" t="s">
        <v>577</v>
      </c>
      <c r="E31" t="s">
        <v>320</v>
      </c>
      <c r="F31" t="s">
        <v>392</v>
      </c>
      <c r="G31">
        <v>0</v>
      </c>
      <c r="H31" t="s">
        <v>406</v>
      </c>
    </row>
    <row r="32" spans="4:8" ht="15">
      <c r="D32" t="s">
        <v>578</v>
      </c>
      <c r="E32" t="s">
        <v>321</v>
      </c>
      <c r="F32" t="s">
        <v>392</v>
      </c>
      <c r="G32">
        <v>0</v>
      </c>
      <c r="H32" t="s">
        <v>544</v>
      </c>
    </row>
    <row r="33" spans="3:16" ht="15">
      <c r="D33" t="s">
        <v>414</v>
      </c>
      <c r="E33" t="s">
        <v>407</v>
      </c>
      <c r="F33" t="s">
        <v>392</v>
      </c>
      <c r="G33">
        <v>0</v>
      </c>
      <c r="H33" t="s">
        <v>409</v>
      </c>
    </row>
    <row r="34" spans="3:16" ht="15">
      <c r="D34" t="s">
        <v>579</v>
      </c>
      <c r="E34" t="s">
        <v>320</v>
      </c>
      <c r="F34" t="s">
        <v>392</v>
      </c>
      <c r="G34">
        <v>0</v>
      </c>
      <c r="H34" t="s">
        <v>410</v>
      </c>
    </row>
    <row r="35" spans="3:16" ht="15">
      <c r="D35" t="s">
        <v>580</v>
      </c>
      <c r="E35" t="s">
        <v>321</v>
      </c>
      <c r="F35" t="s">
        <v>392</v>
      </c>
      <c r="G35">
        <v>0</v>
      </c>
      <c r="H35" t="s">
        <v>411</v>
      </c>
    </row>
    <row r="36" spans="3:16" ht="15">
      <c r="D36" s="3" t="s">
        <v>416</v>
      </c>
      <c r="E36" t="s">
        <v>412</v>
      </c>
      <c r="F36" s="3" t="s">
        <v>392</v>
      </c>
      <c r="G36">
        <v>0</v>
      </c>
    </row>
    <row r="37" spans="3:16" ht="15">
      <c r="D37" s="3"/>
      <c r="E37" t="s">
        <v>322</v>
      </c>
      <c r="F37" s="3"/>
      <c r="G37" t="s">
        <v>539</v>
      </c>
      <c r="K37">
        <f>nerr(MATCH("есть",List01_flag_index_1,0))</f>
        <v>0</v>
      </c>
    </row>
    <row r="38" spans="3:16" ht="15">
      <c r="D38" s="3" t="s">
        <v>543</v>
      </c>
      <c r="E38" t="s">
        <v>415</v>
      </c>
      <c r="F38" s="3" t="s">
        <v>392</v>
      </c>
      <c r="G38">
        <v>0</v>
      </c>
    </row>
    <row r="39" spans="3:16" ht="15">
      <c r="D39" s="3"/>
      <c r="E39" t="s">
        <v>322</v>
      </c>
      <c r="F39" s="3"/>
      <c r="G39" t="s">
        <v>539</v>
      </c>
      <c r="K39">
        <f>nerr(MATCH("есть",List01_flag_index_2,0))</f>
        <v>0</v>
      </c>
    </row>
    <row r="40" spans="3:16" ht="15">
      <c r="D40" t="s">
        <v>546</v>
      </c>
      <c r="E40" t="s">
        <v>417</v>
      </c>
      <c r="F40" t="s">
        <v>392</v>
      </c>
      <c r="G40">
        <f>SUM(G41:G45)</f>
        <v>118.593</v>
      </c>
      <c r="H40" t="s">
        <v>545</v>
      </c>
    </row>
    <row r="41" spans="3:16" ht="33.75" hidden="1" customHeight="1">
      <c r="D41" s="3" t="s">
        <v>547</v>
      </c>
      <c r="E41" s="3"/>
      <c r="F41" s="3"/>
    </row>
    <row r="42" spans="3:16" ht="15" hidden="1" customHeight="1">
      <c r="D42" s="3"/>
      <c r="E42" s="3"/>
      <c r="F42" s="3"/>
      <c r="P42" t="s">
        <v>323</v>
      </c>
    </row>
    <row r="43" spans="3:16" ht="15">
      <c r="C43" t="s">
        <v>1894</v>
      </c>
      <c r="D43" t="s">
        <v>1899</v>
      </c>
      <c r="E43" t="s">
        <v>1900</v>
      </c>
      <c r="F43" t="s">
        <v>392</v>
      </c>
      <c r="G43">
        <v>0.94299999999999995</v>
      </c>
      <c r="H43" t="s">
        <v>418</v>
      </c>
    </row>
    <row r="44" spans="3:16" ht="15">
      <c r="C44" t="s">
        <v>1894</v>
      </c>
      <c r="D44" t="s">
        <v>1901</v>
      </c>
      <c r="E44" t="s">
        <v>1902</v>
      </c>
      <c r="F44" t="s">
        <v>392</v>
      </c>
      <c r="G44">
        <v>117.65</v>
      </c>
      <c r="H44" t="s">
        <v>418</v>
      </c>
    </row>
    <row r="45" spans="3:16" ht="15">
      <c r="E45" t="s">
        <v>324</v>
      </c>
      <c r="H45" t="s">
        <v>419</v>
      </c>
    </row>
    <row r="46" spans="3:16" ht="15">
      <c r="D46" t="s">
        <v>2</v>
      </c>
      <c r="E46" t="s">
        <v>325</v>
      </c>
      <c r="F46" t="s">
        <v>392</v>
      </c>
      <c r="G46">
        <v>0</v>
      </c>
      <c r="H46" t="s">
        <v>548</v>
      </c>
    </row>
    <row r="47" spans="3:16" ht="15">
      <c r="D47" t="s">
        <v>238</v>
      </c>
      <c r="E47" t="s">
        <v>421</v>
      </c>
      <c r="F47" t="s">
        <v>392</v>
      </c>
      <c r="G47">
        <v>0</v>
      </c>
    </row>
    <row r="48" spans="3:16" ht="15">
      <c r="D48" t="s">
        <v>11</v>
      </c>
      <c r="E48" t="s">
        <v>326</v>
      </c>
      <c r="F48" t="s">
        <v>392</v>
      </c>
      <c r="G48">
        <v>0</v>
      </c>
      <c r="H48" t="s">
        <v>549</v>
      </c>
    </row>
    <row r="49" spans="4:8" ht="15">
      <c r="D49" t="s">
        <v>248</v>
      </c>
      <c r="E49" t="s">
        <v>422</v>
      </c>
      <c r="F49" t="s">
        <v>392</v>
      </c>
      <c r="G49">
        <v>0</v>
      </c>
      <c r="H49" t="s">
        <v>550</v>
      </c>
    </row>
    <row r="50" spans="4:8" ht="15">
      <c r="D50" t="s">
        <v>424</v>
      </c>
      <c r="E50" t="s">
        <v>423</v>
      </c>
      <c r="F50" t="s">
        <v>392</v>
      </c>
      <c r="G50">
        <v>0</v>
      </c>
      <c r="H50" t="s">
        <v>551</v>
      </c>
    </row>
    <row r="51" spans="4:8" ht="15">
      <c r="D51" t="s">
        <v>425</v>
      </c>
      <c r="E51" t="s">
        <v>426</v>
      </c>
      <c r="F51" t="s">
        <v>392</v>
      </c>
      <c r="G51">
        <v>0</v>
      </c>
      <c r="H51" t="s">
        <v>552</v>
      </c>
    </row>
    <row r="52" spans="4:8" ht="15">
      <c r="D52" t="s">
        <v>420</v>
      </c>
      <c r="E52" t="s">
        <v>427</v>
      </c>
      <c r="F52" t="s">
        <v>392</v>
      </c>
      <c r="G52">
        <v>0</v>
      </c>
    </row>
    <row r="53" spans="4:8" ht="15">
      <c r="D53" t="s">
        <v>12</v>
      </c>
      <c r="E53" t="s">
        <v>428</v>
      </c>
      <c r="F53" t="s">
        <v>392</v>
      </c>
      <c r="G53">
        <v>-455.75</v>
      </c>
    </row>
    <row r="54" spans="4:8" ht="15">
      <c r="D54" t="s">
        <v>27</v>
      </c>
      <c r="E54" t="s">
        <v>327</v>
      </c>
      <c r="F54" t="s">
        <v>553</v>
      </c>
      <c r="H54" t="s">
        <v>430</v>
      </c>
    </row>
    <row r="55" spans="4:8" ht="15">
      <c r="D55" t="s">
        <v>28</v>
      </c>
      <c r="E55" t="s">
        <v>581</v>
      </c>
      <c r="F55" t="s">
        <v>429</v>
      </c>
      <c r="G55">
        <v>15.705</v>
      </c>
    </row>
    <row r="56" spans="4:8" ht="15">
      <c r="D56" t="s">
        <v>328</v>
      </c>
      <c r="E56" t="s">
        <v>582</v>
      </c>
      <c r="F56" t="s">
        <v>429</v>
      </c>
      <c r="G56">
        <v>15.08</v>
      </c>
    </row>
    <row r="57" spans="4:8" ht="15">
      <c r="D57" t="s">
        <v>329</v>
      </c>
      <c r="E57" t="s">
        <v>583</v>
      </c>
      <c r="F57" t="s">
        <v>429</v>
      </c>
      <c r="G57">
        <v>0</v>
      </c>
    </row>
    <row r="58" spans="4:8" ht="15">
      <c r="D58" t="s">
        <v>330</v>
      </c>
      <c r="E58" t="s">
        <v>332</v>
      </c>
      <c r="F58" t="s">
        <v>535</v>
      </c>
      <c r="G58">
        <v>1</v>
      </c>
    </row>
    <row r="59" spans="4:8" ht="15" hidden="1"/>
    <row r="61" spans="4:8" ht="10.5" customHeight="1">
      <c r="E61" s="3"/>
      <c r="F61" s="3"/>
      <c r="G61" s="3"/>
    </row>
    <row r="65" spans="7:7" ht="10.5" customHeight="1">
      <c r="G65" t="str">
        <f>IF(G17-G18 &lt;&gt;G53,"WARNING","")</f>
        <v>WARNING</v>
      </c>
    </row>
  </sheetData>
  <sheetProtection sheet="1" objects="1" scenarios="1" formatColumns="0" formatRows="0"/>
  <dataConsolidate leftLabels="1"/>
  <mergeCells count="14">
    <mergeCell ref="E41:E42"/>
    <mergeCell ref="F41:F42"/>
    <mergeCell ref="D9:F9"/>
    <mergeCell ref="H12:H14"/>
    <mergeCell ref="E61:G61"/>
    <mergeCell ref="E13:E14"/>
    <mergeCell ref="D13:D14"/>
    <mergeCell ref="F13:F14"/>
    <mergeCell ref="D12:G12"/>
    <mergeCell ref="D36:D37"/>
    <mergeCell ref="F36:F37"/>
    <mergeCell ref="D38:D39"/>
    <mergeCell ref="F38:F39"/>
    <mergeCell ref="D41:D42"/>
  </mergeCells>
  <dataValidations xWindow="885" yWindow="654" count="9">
    <dataValidation type="decimal" allowBlank="1" showErrorMessage="1" errorTitle="Ошибка" error="Допускается ввод только неотрицательных чисел!" sqref="G55:G57 G17 G38 G40 G47 G2 G19:G36 G42:G44">
      <formula1>0</formula1>
      <formula2>9.99999999999999E+23</formula2>
    </dataValidation>
    <dataValidation type="textLength" operator="lessThanOrEqual" allowBlank="1" showInputMessage="1" showErrorMessage="1" errorTitle="Ошибка" error="Допускается ввод не более 900 символов!" sqref="G59">
      <formula1>900</formula1>
    </dataValidation>
    <dataValidation type="decimal" allowBlank="1" showErrorMessage="1" errorTitle="Ошибка" error="Допускается ввод только действительных чисел!" sqref="G48:G52 G58">
      <formula1>-9.99999999999999E+37</formula1>
      <formula2>9.99999999999999E+37</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E2 G41 E43:E44">
      <formula1>900</formula1>
    </dataValidation>
    <dataValidation type="decimal" allowBlank="1" showErrorMessage="1" errorTitle="Ошибка" error="Допускается ввод только действительных чисел!" sqref="G53 G4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54">
      <formula1>900</formula1>
    </dataValidation>
    <dataValidation type="decimal" allowBlank="1" showErrorMessage="1" errorTitle="Ошибка" error="Введите значение от 0 до 100%" sqref="G4">
      <formula1>0</formula1>
      <formula2>100</formula2>
    </dataValidation>
    <dataValidation type="textLength" operator="lessThanOrEqual" allowBlank="1" showInputMessage="1" showErrorMessage="1" errorTitle="Ошибка" error="Допускается ввод не более 900 символов!" prompt="Введите наименование производственного объекта" sqref="E4">
      <formula1>900</formula1>
    </dataValidation>
    <dataValidation allowBlank="1" showInputMessage="1" showErrorMessage="1" prompt="Для выбора выполните двойной щелчок левой клавиши мыши по соответствующей ячейке." sqref="G37 G39"/>
  </dataValidations>
  <printOptions horizontalCentered="1" verticalCentered="1"/>
  <pageMargins left="0" right="0" top="0" bottom="0" header="0" footer="0.78740157480314965"/>
  <pageSetup paperSize="9" scale="56" fitToHeight="0" orientation="portrait" blackAndWhite="1"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sheetPr codeName="List10">
    <tabColor theme="0" tint="-0.249977111117893"/>
  </sheetPr>
  <dimension ref="A1:G20"/>
  <sheetViews>
    <sheetView showGridLines="0" topLeftCell="C4" zoomScaleNormal="100" workbookViewId="0"/>
  </sheetViews>
  <sheetFormatPr defaultColWidth="10.5703125" defaultRowHeight="15"/>
  <cols>
    <col min="1" max="2" width="9.140625" hidden="1" customWidth="1"/>
    <col min="3" max="3" width="3.7109375" customWidth="1"/>
    <col min="4" max="4" width="9.7109375" customWidth="1"/>
    <col min="5" max="5" width="37.7109375" customWidth="1"/>
    <col min="6" max="6" width="66.85546875" customWidth="1"/>
    <col min="7" max="7" width="116" customWidth="1"/>
    <col min="8" max="8" width="93.42578125" customWidth="1"/>
  </cols>
  <sheetData>
    <row r="1" spans="1:7" ht="15" hidden="1" customHeight="1">
      <c r="G1">
        <v>4</v>
      </c>
    </row>
    <row r="2" spans="1:7" ht="15" hidden="1" customHeight="1"/>
    <row r="3" spans="1:7" ht="15" hidden="1" customHeight="1"/>
    <row r="4" spans="1:7" ht="11.25" customHeight="1"/>
    <row r="5" spans="1:7">
      <c r="D5" s="3" t="s">
        <v>223</v>
      </c>
      <c r="E5" s="3"/>
      <c r="F5" s="3"/>
      <c r="G5" s="3"/>
    </row>
    <row r="6" spans="1:7" ht="15" customHeight="1">
      <c r="D6" s="3" t="str">
        <f>IF(org=0,"Не определено",org)</f>
        <v>ООО "НПО "ГКМП""</v>
      </c>
      <c r="E6" s="3"/>
      <c r="F6" s="3"/>
      <c r="G6" s="3"/>
    </row>
    <row r="8" spans="1:7" hidden="1">
      <c r="C8">
        <v>22</v>
      </c>
      <c r="D8" s="3" t="s">
        <v>215</v>
      </c>
      <c r="E8" s="3"/>
      <c r="F8" s="3"/>
      <c r="G8" s="3"/>
    </row>
    <row r="9" spans="1:7" ht="11.25" hidden="1" customHeight="1">
      <c r="D9" s="3" t="s">
        <v>204</v>
      </c>
      <c r="E9" s="3"/>
      <c r="F9" s="3"/>
      <c r="G9" s="3" t="s">
        <v>205</v>
      </c>
    </row>
    <row r="10" spans="1:7" ht="11.25" hidden="1" customHeight="1">
      <c r="A10" t="s">
        <v>444</v>
      </c>
      <c r="D10" t="s">
        <v>23</v>
      </c>
      <c r="F10" t="s">
        <v>199</v>
      </c>
      <c r="G10" s="3"/>
    </row>
    <row r="11" spans="1:7" ht="12" hidden="1" customHeight="1">
      <c r="D11" t="s">
        <v>24</v>
      </c>
      <c r="E11">
        <v>2</v>
      </c>
      <c r="F11">
        <v>3</v>
      </c>
      <c r="G11">
        <v>4</v>
      </c>
    </row>
    <row r="12" spans="1:7" hidden="1">
      <c r="D12">
        <v>1</v>
      </c>
      <c r="E12" t="s">
        <v>224</v>
      </c>
      <c r="F12" t="str">
        <f>IF(form_up_date="","",form_up_date)</f>
        <v>15.04.2020</v>
      </c>
      <c r="G12" t="s">
        <v>225</v>
      </c>
    </row>
    <row r="13" spans="1:7" hidden="1">
      <c r="D13" t="s">
        <v>236</v>
      </c>
      <c r="E13" t="s">
        <v>226</v>
      </c>
      <c r="F13" t="s">
        <v>1896</v>
      </c>
      <c r="G13" t="s">
        <v>297</v>
      </c>
    </row>
    <row r="14" spans="1:7" hidden="1">
      <c r="D14" t="s">
        <v>237</v>
      </c>
      <c r="E14" t="s">
        <v>227</v>
      </c>
      <c r="F14" t="s">
        <v>620</v>
      </c>
      <c r="G14" t="s">
        <v>228</v>
      </c>
    </row>
    <row r="15" spans="1:7" hidden="1">
      <c r="D15" t="s">
        <v>238</v>
      </c>
      <c r="E15" t="s">
        <v>229</v>
      </c>
      <c r="F15" t="s">
        <v>230</v>
      </c>
    </row>
    <row r="16" spans="1:7" hidden="1">
      <c r="D16" t="str">
        <f>D15&amp;".1"</f>
        <v>4.1.1</v>
      </c>
      <c r="E16" t="s">
        <v>3</v>
      </c>
      <c r="F16" t="str">
        <f>IF(region_name="","",region_name)</f>
        <v>Брянская область</v>
      </c>
      <c r="G16" t="s">
        <v>231</v>
      </c>
    </row>
    <row r="17" spans="4:7" hidden="1">
      <c r="D17" t="s">
        <v>239</v>
      </c>
      <c r="E17" t="s">
        <v>232</v>
      </c>
      <c r="F17" t="s">
        <v>1484</v>
      </c>
      <c r="G17" t="s">
        <v>233</v>
      </c>
    </row>
    <row r="18" spans="4:7" hidden="1">
      <c r="D18" t="s">
        <v>240</v>
      </c>
      <c r="E18" t="s">
        <v>234</v>
      </c>
      <c r="F18" t="s">
        <v>1898</v>
      </c>
      <c r="G18" t="s">
        <v>296</v>
      </c>
    </row>
    <row r="19" spans="4:7" hidden="1"/>
    <row r="20" spans="4:7">
      <c r="E20" s="3" t="s">
        <v>235</v>
      </c>
      <c r="F20" s="3"/>
    </row>
  </sheetData>
  <sheetProtection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9.xml><?xml version="1.0" encoding="utf-8"?>
<worksheet xmlns="http://schemas.openxmlformats.org/spreadsheetml/2006/main" xmlns:r="http://schemas.openxmlformats.org/officeDocument/2006/relationships">
  <sheetPr codeName="List05"/>
  <dimension ref="A1:AH23"/>
  <sheetViews>
    <sheetView showGridLines="0" topLeftCell="C4" zoomScaleNormal="100" workbookViewId="0">
      <selection activeCell="E12" sqref="E12:R12"/>
    </sheetView>
  </sheetViews>
  <sheetFormatPr defaultRowHeight="15"/>
  <cols>
    <col min="1" max="1" width="14.7109375" hidden="1" customWidth="1"/>
    <col min="2" max="2" width="17" hidden="1" customWidth="1"/>
    <col min="3" max="3" width="3.7109375" customWidth="1"/>
    <col min="4" max="6" width="7.7109375" customWidth="1"/>
    <col min="7" max="7" width="29.7109375" customWidth="1"/>
    <col min="8" max="8" width="3.7109375" customWidth="1"/>
    <col min="9" max="9" width="5.42578125" customWidth="1"/>
    <col min="10" max="10" width="24.5703125" bestFit="1" customWidth="1"/>
    <col min="11" max="11" width="24.42578125" customWidth="1"/>
    <col min="12" max="12" width="3.7109375" customWidth="1"/>
    <col min="13" max="13" width="6.28515625" bestFit="1" customWidth="1"/>
    <col min="14" max="14" width="25.85546875" customWidth="1"/>
    <col min="15" max="18" width="18.7109375" customWidth="1"/>
    <col min="19" max="19" width="93.42578125" customWidth="1"/>
    <col min="20" max="27" width="10.5703125" customWidth="1"/>
  </cols>
  <sheetData>
    <row r="1" spans="1:34" hidden="1"/>
    <row r="2" spans="1:34" hidden="1"/>
    <row r="3" spans="1:34" hidden="1"/>
    <row r="4" spans="1:34" ht="3" customHeight="1"/>
    <row r="5" spans="1:34" ht="26.1" customHeight="1">
      <c r="D5" s="3" t="s">
        <v>432</v>
      </c>
      <c r="E5" s="3"/>
      <c r="F5" s="3"/>
      <c r="G5" s="3"/>
      <c r="H5" s="3"/>
      <c r="I5" s="3"/>
      <c r="J5" s="3"/>
      <c r="K5" s="3"/>
    </row>
    <row r="6" spans="1:34" ht="3" customHeight="1"/>
    <row r="7" spans="1:34">
      <c r="D7" s="3" t="s">
        <v>204</v>
      </c>
      <c r="E7" s="3"/>
      <c r="F7" s="3"/>
      <c r="G7" s="3"/>
      <c r="H7" s="3"/>
      <c r="I7" s="3"/>
      <c r="J7" s="3"/>
      <c r="K7" s="3"/>
      <c r="L7" s="3"/>
      <c r="M7" s="3"/>
      <c r="N7" s="3"/>
      <c r="O7" s="3"/>
      <c r="P7" s="3"/>
      <c r="Q7" s="3"/>
      <c r="R7" s="3"/>
      <c r="S7" s="3" t="s">
        <v>205</v>
      </c>
    </row>
    <row r="8" spans="1:34" ht="46.5" customHeight="1">
      <c r="D8" t="s">
        <v>23</v>
      </c>
      <c r="E8" s="3" t="s">
        <v>23</v>
      </c>
      <c r="F8" s="3"/>
      <c r="G8" t="s">
        <v>222</v>
      </c>
      <c r="H8" s="3" t="s">
        <v>23</v>
      </c>
      <c r="I8" s="3"/>
      <c r="J8" t="s">
        <v>313</v>
      </c>
      <c r="K8" t="s">
        <v>333</v>
      </c>
      <c r="L8" s="3" t="s">
        <v>23</v>
      </c>
      <c r="M8" s="3"/>
      <c r="N8" t="s">
        <v>334</v>
      </c>
      <c r="O8" t="s">
        <v>335</v>
      </c>
      <c r="P8" t="s">
        <v>336</v>
      </c>
      <c r="Q8" t="s">
        <v>445</v>
      </c>
      <c r="R8" t="s">
        <v>337</v>
      </c>
      <c r="S8" s="3"/>
    </row>
    <row r="9" spans="1:34" ht="10.5" customHeight="1">
      <c r="D9" t="s">
        <v>24</v>
      </c>
      <c r="F9" t="s">
        <v>0</v>
      </c>
      <c r="G9" t="s">
        <v>1</v>
      </c>
      <c r="I9" t="s">
        <v>2</v>
      </c>
      <c r="J9" t="s">
        <v>11</v>
      </c>
      <c r="K9" t="s">
        <v>12</v>
      </c>
      <c r="M9" t="s">
        <v>27</v>
      </c>
      <c r="N9" t="s">
        <v>28</v>
      </c>
      <c r="O9" t="s">
        <v>328</v>
      </c>
      <c r="P9" t="s">
        <v>329</v>
      </c>
      <c r="Q9" t="s">
        <v>330</v>
      </c>
      <c r="R9" t="s">
        <v>331</v>
      </c>
    </row>
    <row r="10" spans="1:34" hidden="1"/>
    <row r="11" spans="1:34" hidden="1">
      <c r="D11" t="s">
        <v>221</v>
      </c>
    </row>
    <row r="12" spans="1:34" ht="90" hidden="1" customHeight="1">
      <c r="A12">
        <v>22</v>
      </c>
      <c r="D12" s="3" t="s">
        <v>24</v>
      </c>
      <c r="E12" s="3" t="s">
        <v>1897</v>
      </c>
      <c r="F12" s="3"/>
      <c r="G12" s="3"/>
      <c r="H12" s="3"/>
      <c r="I12" s="3"/>
      <c r="J12" s="3"/>
      <c r="K12" s="3"/>
      <c r="L12" s="3"/>
      <c r="M12" s="3"/>
      <c r="N12" s="3"/>
      <c r="O12" s="3"/>
      <c r="P12" s="3"/>
      <c r="Q12" s="3"/>
      <c r="R12" s="3"/>
      <c r="AC12" s="3"/>
      <c r="AE12" t="s">
        <v>125</v>
      </c>
      <c r="AG12" t="s">
        <v>434</v>
      </c>
      <c r="AH12">
        <v>3</v>
      </c>
    </row>
    <row r="13" spans="1:34" hidden="1">
      <c r="D13" s="3"/>
      <c r="E13" s="3" t="s">
        <v>439</v>
      </c>
      <c r="F13" s="3"/>
      <c r="G13" s="3"/>
      <c r="H13" s="3"/>
      <c r="I13" s="3"/>
      <c r="J13" s="3"/>
      <c r="K13" s="3"/>
      <c r="L13" s="3"/>
      <c r="M13" s="3"/>
      <c r="N13" s="3"/>
      <c r="O13" s="3"/>
      <c r="P13" s="3"/>
      <c r="Q13">
        <f>SUMIF(T14:T15,"i",Q14:Q15)</f>
        <v>0</v>
      </c>
      <c r="S13" t="s">
        <v>440</v>
      </c>
      <c r="T13" t="s">
        <v>342</v>
      </c>
      <c r="U13" s="3">
        <v>1</v>
      </c>
      <c r="V13" s="3" t="str">
        <f>INDEX(List01_flag_index_1,1,MATCH(A12,List01_NumberColumns,0))</f>
        <v>отсутствует</v>
      </c>
      <c r="AC13" s="3"/>
    </row>
    <row r="14" spans="1:34" ht="11.25" hidden="1" customHeight="1">
      <c r="D14" s="3"/>
      <c r="F14">
        <v>0</v>
      </c>
      <c r="U14" s="3"/>
      <c r="V14" s="3"/>
      <c r="AC14" s="3"/>
    </row>
    <row r="15" spans="1:34" hidden="1">
      <c r="D15" s="3"/>
      <c r="E15" t="s">
        <v>125</v>
      </c>
      <c r="F15" t="s">
        <v>125</v>
      </c>
      <c r="G15" t="s">
        <v>125</v>
      </c>
      <c r="H15" t="s">
        <v>125</v>
      </c>
      <c r="U15" s="3"/>
      <c r="V15" s="3"/>
      <c r="AC15" s="3"/>
    </row>
    <row r="16" spans="1:34" hidden="1">
      <c r="D16" s="3"/>
      <c r="E16" s="3" t="s">
        <v>438</v>
      </c>
      <c r="F16" s="3"/>
      <c r="G16" s="3"/>
      <c r="H16" s="3"/>
      <c r="I16" s="3"/>
      <c r="J16" s="3"/>
      <c r="K16" s="3"/>
      <c r="L16" s="3"/>
      <c r="M16" s="3"/>
      <c r="N16" s="3"/>
      <c r="O16" s="3"/>
      <c r="P16" s="3"/>
      <c r="Q16">
        <f>SUMIF(T17:T18,"i",Q17:Q18)</f>
        <v>0</v>
      </c>
      <c r="S16" t="s">
        <v>440</v>
      </c>
      <c r="T16" t="s">
        <v>342</v>
      </c>
      <c r="U16" s="3">
        <v>2</v>
      </c>
      <c r="V16" s="3" t="str">
        <f>INDEX(List01_flag_index_2,1,MATCH(A12,List01_NumberColumns,0))</f>
        <v>отсутствует</v>
      </c>
      <c r="AC16" s="3"/>
    </row>
    <row r="17" spans="4:29" ht="11.25" hidden="1" customHeight="1">
      <c r="D17" s="3"/>
      <c r="F17">
        <v>0</v>
      </c>
      <c r="U17" s="3"/>
      <c r="V17" s="3"/>
      <c r="AC17" s="3"/>
    </row>
    <row r="18" spans="4:29" hidden="1">
      <c r="D18" s="3"/>
      <c r="E18" t="s">
        <v>125</v>
      </c>
      <c r="F18" t="s">
        <v>125</v>
      </c>
      <c r="G18" t="s">
        <v>125</v>
      </c>
      <c r="H18" t="s">
        <v>125</v>
      </c>
      <c r="U18" s="3"/>
      <c r="V18" s="3"/>
      <c r="AC18" s="3"/>
    </row>
    <row r="19" spans="4:29" hidden="1"/>
    <row r="20" spans="4:29" hidden="1"/>
    <row r="23" spans="4:29">
      <c r="E23" s="3"/>
      <c r="F23" s="3"/>
      <c r="G23" s="3"/>
      <c r="H23" s="3"/>
      <c r="I23" s="3"/>
      <c r="J23" s="3"/>
      <c r="K23" s="3"/>
      <c r="L23" s="3"/>
      <c r="M23" s="3"/>
      <c r="N23" s="3"/>
      <c r="O23" s="3"/>
      <c r="P23" s="3"/>
      <c r="Q23" s="3"/>
      <c r="R23" s="3"/>
    </row>
  </sheetData>
  <sheetProtection sheet="1" objects="1" scenarios="1" formatColumns="0" formatRows="0"/>
  <mergeCells count="16">
    <mergeCell ref="AC12:AC18"/>
    <mergeCell ref="E13:P13"/>
    <mergeCell ref="U13:U15"/>
    <mergeCell ref="V13:V15"/>
    <mergeCell ref="E16:P16"/>
    <mergeCell ref="U16:U18"/>
    <mergeCell ref="V16:V18"/>
    <mergeCell ref="D5:K5"/>
    <mergeCell ref="E23:R23"/>
    <mergeCell ref="S7:S8"/>
    <mergeCell ref="D7:R7"/>
    <mergeCell ref="E8:F8"/>
    <mergeCell ref="H8:I8"/>
    <mergeCell ref="L8:M8"/>
    <mergeCell ref="D12:D18"/>
    <mergeCell ref="E12:R12"/>
  </mergeCell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7</vt:i4>
      </vt:variant>
      <vt:variant>
        <vt:lpstr>Именованные диапазоны</vt:lpstr>
      </vt:variant>
      <vt:variant>
        <vt:i4>239</vt:i4>
      </vt:variant>
    </vt:vector>
  </HeadingPairs>
  <TitlesOfParts>
    <vt:vector size="246" baseType="lpstr">
      <vt:lpstr>Титульный</vt:lpstr>
      <vt:lpstr>Территории</vt:lpstr>
      <vt:lpstr>Дифференциация</vt:lpstr>
      <vt:lpstr>Форма 1.0.1 | Форма 3.5.1</vt:lpstr>
      <vt:lpstr>Форма 3.5.1</vt:lpstr>
      <vt:lpstr>Форма 1.0.1 | Форма 3.6</vt:lpstr>
      <vt:lpstr>Форма 3.6</vt:lpstr>
      <vt:lpstr>activity</vt:lpstr>
      <vt:lpstr>availability_price</vt:lpstr>
      <vt:lpstr>buhg_flag</vt:lpstr>
      <vt:lpstr>checkCell_List01</vt:lpstr>
      <vt:lpstr>checkCell_List05</vt:lpstr>
      <vt:lpstr>checkCell_List06</vt:lpstr>
      <vt:lpstr>checkCell_List08</vt:lpstr>
      <vt:lpstr>checkCell_List09</vt:lpstr>
      <vt:lpstr>checkDEfCell_List09</vt:lpstr>
      <vt:lpstr>copy_f_quart</vt:lpstr>
      <vt:lpstr>copy_f_year</vt:lpstr>
      <vt:lpstr>CURRENT_DATE</vt:lpstr>
      <vt:lpstr>data_type</vt:lpstr>
      <vt:lpstr>DATA_URL</vt:lpstr>
      <vt:lpstr>dateBuhg</vt:lpstr>
      <vt:lpstr>DESCRIPTION_TERRITORY</vt:lpstr>
      <vt:lpstr>diff_tariff</vt:lpstr>
      <vt:lpstr>DocProp_TemplateCode</vt:lpstr>
      <vt:lpstr>DocProp_Version</vt:lpstr>
      <vt:lpstr>end_col</vt:lpstr>
      <vt:lpstr>end_row_5</vt:lpstr>
      <vt:lpstr>end_row1</vt:lpstr>
      <vt:lpstr>end_row2</vt:lpstr>
      <vt:lpstr>et_Comm</vt:lpstr>
      <vt:lpstr>et_hor_List01_2</vt:lpstr>
      <vt:lpstr>et_hor_List01_4</vt:lpstr>
      <vt:lpstr>et_List02_mo</vt:lpstr>
      <vt:lpstr>et_List02_mr</vt:lpstr>
      <vt:lpstr>et_List02_st</vt:lpstr>
      <vt:lpstr>et_List02_ter</vt:lpstr>
      <vt:lpstr>et_List03</vt:lpstr>
      <vt:lpstr>et_List04</vt:lpstr>
      <vt:lpstr>et_List05_1_1</vt:lpstr>
      <vt:lpstr>et_List05_1_2</vt:lpstr>
      <vt:lpstr>et_List05_2_1</vt:lpstr>
      <vt:lpstr>et_List05_2_2</vt:lpstr>
      <vt:lpstr>et_List05_3_1</vt:lpstr>
      <vt:lpstr>et_List05_3_2</vt:lpstr>
      <vt:lpstr>et_List05_4</vt:lpstr>
      <vt:lpstr>et_List06_1</vt:lpstr>
      <vt:lpstr>et_List06_2</vt:lpstr>
      <vt:lpstr>et_List06_3</vt:lpstr>
      <vt:lpstr>et_List06_4</vt:lpstr>
      <vt:lpstr>et_List07_01</vt:lpstr>
      <vt:lpstr>et_List07_04</vt:lpstr>
      <vt:lpstr>et_List07_05</vt:lpstr>
      <vt:lpstr>et_List09_0</vt:lpstr>
      <vt:lpstr>et_List09_1</vt:lpstr>
      <vt:lpstr>et_List09_2</vt:lpstr>
      <vt:lpstr>et_ver_List01_1</vt:lpstr>
      <vt:lpstr>et_ver_List08_1</vt:lpstr>
      <vt:lpstr>f_quart</vt:lpstr>
      <vt:lpstr>f_year</vt:lpstr>
      <vt:lpstr>fil</vt:lpstr>
      <vt:lpstr>fil_flag</vt:lpstr>
      <vt:lpstr>flag_diff_ipr</vt:lpstr>
      <vt:lpstr>flag_ipr</vt:lpstr>
      <vt:lpstr>flag_publication</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kind_of_activity</vt:lpstr>
      <vt:lpstr>kind_of_forms</vt:lpstr>
      <vt:lpstr>kind_of_nameforms</vt:lpstr>
      <vt:lpstr>kind_of_publication</vt:lpstr>
      <vt:lpstr>kind_of_purchase_method</vt:lpstr>
      <vt:lpstr>kind_of_unit</vt:lpstr>
      <vt:lpstr>kpp</vt:lpstr>
      <vt:lpstr>LINK_RANGE</vt:lpstr>
      <vt:lpstr>List_01_prov</vt:lpstr>
      <vt:lpstr>List_05_vs_fact</vt:lpstr>
      <vt:lpstr>LIST_MR_MO_OKTMO</vt:lpstr>
      <vt:lpstr>list_of_tariff</vt:lpstr>
      <vt:lpstr>List00_checkFill</vt:lpstr>
      <vt:lpstr>List00_Fill</vt:lpstr>
      <vt:lpstr>List00_Print</vt:lpstr>
      <vt:lpstr>List01_2_reserve</vt:lpstr>
      <vt:lpstr>List01_CheckC</vt:lpstr>
      <vt:lpstr>List01_costs_OPS</vt:lpstr>
      <vt:lpstr>List01_costs_OPS_22</vt:lpstr>
      <vt:lpstr>List01_costs_PH</vt:lpstr>
      <vt:lpstr>List01_costs_PH_22</vt:lpstr>
      <vt:lpstr>List01_flag_index_1</vt:lpstr>
      <vt:lpstr>List01_flag_index_2</vt:lpstr>
      <vt:lpstr>List01_Name</vt:lpstr>
      <vt:lpstr>List01_Num</vt:lpstr>
      <vt:lpstr>List01_NumberColumns</vt:lpstr>
      <vt:lpstr>List01_p1</vt:lpstr>
      <vt:lpstr>List01_p1_minus_p3</vt:lpstr>
      <vt:lpstr>List01_p2_14</vt:lpstr>
      <vt:lpstr>List01_p3</vt:lpstr>
      <vt:lpstr>List01_p3_10_check</vt:lpstr>
      <vt:lpstr>List01_p3_11_check</vt:lpstr>
      <vt:lpstr>List01_p4</vt:lpstr>
      <vt:lpstr>List01_revenue_from_activity_80_flag</vt:lpstr>
      <vt:lpstr>List03_Date_1</vt:lpstr>
      <vt:lpstr>List03_GroundMaterials_1</vt:lpstr>
      <vt:lpstr>List03_NameForms</vt:lpstr>
      <vt:lpstr>List03_NameForms_Copy</vt:lpstr>
      <vt:lpstr>List03_note</vt:lpstr>
      <vt:lpstr>List03_NumForms</vt:lpstr>
      <vt:lpstr>List03_NumForms_Copy</vt:lpstr>
      <vt:lpstr>List04_CheckC</vt:lpstr>
      <vt:lpstr>List05_costs_OPS_22</vt:lpstr>
      <vt:lpstr>List05_costs_PH_22</vt:lpstr>
      <vt:lpstr>List05_flagFXD</vt:lpstr>
      <vt:lpstr>List05_Provider_cells</vt:lpstr>
      <vt:lpstr>List06_1_reserve</vt:lpstr>
      <vt:lpstr>List06_2_reserve</vt:lpstr>
      <vt:lpstr>List06_CheckC</vt:lpstr>
      <vt:lpstr>List06_date_ch_ip</vt:lpstr>
      <vt:lpstr>List06_date_ip</vt:lpstr>
      <vt:lpstr>List06_date_r_ip</vt:lpstr>
      <vt:lpstr>List06_flag_year</vt:lpstr>
      <vt:lpstr>List06_main_column</vt:lpstr>
      <vt:lpstr>List06_Name</vt:lpstr>
      <vt:lpstr>List06_objective_of_IPR</vt:lpstr>
      <vt:lpstr>List06_sourceFin</vt:lpstr>
      <vt:lpstr>List06_year_source</vt:lpstr>
      <vt:lpstr>List07_ActivityID</vt:lpstr>
      <vt:lpstr>List07_CheckC</vt:lpstr>
      <vt:lpstr>List07_fieldMarker</vt:lpstr>
      <vt:lpstr>List07_Fill</vt:lpstr>
      <vt:lpstr>List08_CheckC</vt:lpstr>
      <vt:lpstr>List08_GroundMaterials_1</vt:lpstr>
      <vt:lpstr>List08_Name</vt:lpstr>
      <vt:lpstr>List08_Num</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obj_List02_22</vt:lpstr>
      <vt:lpstr>obj_List05_22</vt:lpstr>
      <vt:lpstr>obj_List08_22</vt:lpstr>
      <vt:lpstr>obj_List10_22</vt:lpstr>
      <vt:lpstr>obj_List11_22</vt:lpstr>
      <vt:lpstr>obj_List12_22</vt:lpstr>
      <vt:lpstr>objective_of_IPR</vt:lpstr>
      <vt:lpstr>org</vt:lpstr>
      <vt:lpstr>Org_Address</vt:lpstr>
      <vt:lpstr>ORG_END_DATE</vt:lpstr>
      <vt:lpstr>Org_main</vt:lpstr>
      <vt:lpstr>Org_otv_lico</vt:lpstr>
      <vt:lpstr>ORG_START_DATE</vt:lpstr>
      <vt:lpstr>p3_List05_K</vt:lpstr>
      <vt:lpstr>p3_List08</vt:lpstr>
      <vt:lpstr>p3_List08_K</vt:lpstr>
      <vt:lpstr>p3_ref_base_List08</vt:lpstr>
      <vt:lpstr>p3_ref_List08</vt:lpstr>
      <vt:lpstr>pDel_List01_2</vt:lpstr>
      <vt:lpstr>pDel_List03</vt:lpstr>
      <vt:lpstr>pDel_List04</vt:lpstr>
      <vt:lpstr>pDel_List05_1</vt:lpstr>
      <vt:lpstr>pDel_List05_2</vt:lpstr>
      <vt:lpstr>pDel_List05_3</vt:lpstr>
      <vt:lpstr>pDel_List06_1</vt:lpstr>
      <vt:lpstr>pDel_List06_2</vt:lpstr>
      <vt:lpstr>pDel_List06_3</vt:lpstr>
      <vt:lpstr>pDel_List06_4</vt:lpstr>
      <vt:lpstr>pDel_List09_0</vt:lpstr>
      <vt:lpstr>pDel_List09_1</vt:lpstr>
      <vt:lpstr>pDel_List09_2</vt:lpstr>
      <vt:lpstr>pDelList07_01</vt:lpstr>
      <vt:lpstr>pDelList07_04</vt:lpstr>
      <vt:lpstr>pDelList07_05</vt:lpstr>
      <vt:lpstr>pIns_List01_1</vt:lpstr>
      <vt:lpstr>pIns_List01_2</vt:lpstr>
      <vt:lpstr>pIns_List02</vt:lpstr>
      <vt:lpstr>pIns_List03</vt:lpstr>
      <vt:lpstr>pIns_List04</vt:lpstr>
      <vt:lpstr>pIns_List05_1</vt:lpstr>
      <vt:lpstr>pIns_List05_4</vt:lpstr>
      <vt:lpstr>pIns_List06_1</vt:lpstr>
      <vt:lpstr>pIns_List06_2</vt:lpstr>
      <vt:lpstr>pIns_List06_3</vt:lpstr>
      <vt:lpstr>pIns_List07_01</vt:lpstr>
      <vt:lpstr>pIns_List07_04</vt:lpstr>
      <vt:lpstr>pIns_List07_05</vt:lpstr>
      <vt:lpstr>pIns_List08_1</vt:lpstr>
      <vt:lpstr>pIns_List09_0</vt:lpstr>
      <vt:lpstr>pIns_List10</vt:lpstr>
      <vt:lpstr>pIns_List11</vt:lpstr>
      <vt:lpstr>pIns_List12</vt:lpstr>
      <vt:lpstr>pVDel_List06_1</vt:lpstr>
      <vt:lpstr>pVIns_List06_0</vt:lpstr>
      <vt:lpstr>pVIns_List06_1</vt:lpstr>
      <vt:lpstr>pVIns_List08_1</vt:lpstr>
      <vt:lpstr>QUARTER</vt:lpstr>
      <vt:lpstr>REESTR_LINK_RANGE</vt:lpstr>
      <vt:lpstr>REESTR_ORG_RANGE</vt:lpstr>
      <vt:lpstr>REESTR_VED_RANGE</vt:lpstr>
      <vt:lpstr>REGION</vt:lpstr>
      <vt:lpstr>region_name</vt:lpstr>
      <vt:lpstr>revenue_from_activity_80_flag</vt:lpstr>
      <vt:lpstr>row_1</vt:lpstr>
      <vt:lpstr>row_2</vt:lpstr>
      <vt:lpstr>row_5</vt:lpstr>
      <vt:lpstr>ruk_fio</vt:lpstr>
      <vt:lpstr>share_of_costs_List05</vt:lpstr>
      <vt:lpstr>source_of_funding</vt:lpstr>
      <vt:lpstr>strPublication</vt:lpstr>
      <vt:lpstr>sys_id</vt:lpstr>
      <vt:lpstr>Table4</vt:lpstr>
      <vt:lpstr>TECH_ORG_ID</vt:lpstr>
      <vt:lpstr>ter_List09</vt:lpstr>
      <vt:lpstr>terCopy_List09</vt:lpstr>
      <vt:lpstr>TSphere</vt:lpstr>
      <vt:lpstr>TSphere_full</vt:lpstr>
      <vt:lpstr>TSphere_trans</vt:lpstr>
      <vt:lpstr>VDET_END_DATE</vt:lpstr>
      <vt:lpstr>VDET_START_DATE</vt:lpstr>
      <vt:lpstr>Vet_List06_0</vt:lpstr>
      <vt:lpstr>Vet_List06_1</vt:lpstr>
      <vt:lpstr>web_List08</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 регулируемой организации в сфере водоотведения и (или) очистки сточных вод</dc:title>
  <dc:subjec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 регулируемой организации в сфере водоотведения и (или) очистки сточных вод</dc:subject>
  <dc:creator>--</dc:creator>
  <cp:lastModifiedBy>ZubovaSA</cp:lastModifiedBy>
  <dcterms:created xsi:type="dcterms:W3CDTF">2014-08-18T08:57:48Z</dcterms:created>
  <dcterms:modified xsi:type="dcterms:W3CDTF">2020-04-17T05:17:53Z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1.0.3</vt:lpwstr>
  </property>
  <property fmtid="{D5CDD505-2E9C-101B-9397-08002B2CF9AE}" pid="3" name="TemplateOperationMode">
    <vt:i4>3</vt:i4>
  </property>
  <property fmtid="{D5CDD505-2E9C-101B-9397-08002B2CF9AE}" pid="4" name="Version">
    <vt:lpwstr>FAS.JKH.OPEN.INFO.BALANCE.VO</vt:lpwstr>
  </property>
  <property fmtid="{D5CDD505-2E9C-101B-9397-08002B2CF9AE}" pid="5" name="keywords">
    <vt:lpwstr/>
  </property>
  <property fmtid="{D5CDD505-2E9C-101B-9397-08002B2CF9AE}" pid="6" name="Periodicity">
    <vt:lpwstr>YEAR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1</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