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44.xml" ContentType="application/vnd.openxmlformats-officedocument.spreadsheetml.worksheet+xml"/>
  <Override PartName="/xl/worksheets/sheet53.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42.xml" ContentType="application/vnd.openxmlformats-officedocument.spreadsheetml.worksheet+xml"/>
  <Override PartName="/xl/worksheets/sheet5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8.xml" ContentType="application/vnd.openxmlformats-officedocument.drawing+xml"/>
  <Override PartName="/xl/comments8.xml" ContentType="application/vnd.openxmlformats-officedocument.spreadsheetml.comments+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Override PartName="/xl/drawings/drawing4.xml" ContentType="application/vnd.openxmlformats-officedocument.drawing+xml"/>
  <Override PartName="/xl/comments6.xml" ContentType="application/vnd.openxmlformats-officedocument.spreadsheetml.comments+xml"/>
  <Default Extension="rels" ContentType="application/vnd.openxmlformats-package.relationships+xml"/>
  <Default Extension="xml" ContentType="application/xml"/>
  <Override PartName="/xl/worksheets/sheet5.xml" ContentType="application/vnd.openxmlformats-officedocument.spreadsheetml.worksheet+xml"/>
  <Override PartName="/xl/drawings/drawing2.xml" ContentType="application/vnd.openxmlformats-officedocument.drawing+xml"/>
  <Override PartName="/xl/comments4.xml" ContentType="application/vnd.openxmlformats-officedocument.spreadsheetml.comments+xml"/>
  <Override PartName="/xl/worksheets/sheet3.xml" ContentType="application/vnd.openxmlformats-officedocument.spreadsheetml.worksheet+xml"/>
  <Override PartName="/xl/comments2.xml" ContentType="application/vnd.openxmlformats-officedocument.spreadsheetml.comments+xml"/>
  <Override PartName="/xl/drawings/drawing13.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worksheets/sheet49.xml" ContentType="application/vnd.openxmlformats-officedocument.spreadsheetml.worksheet+xml"/>
  <Override PartName="/xl/drawings/drawing11.xml" ContentType="application/vnd.openxmlformats-officedocument.drawing+xml"/>
  <Override PartName="/xl/worksheets/sheet29.xml" ContentType="application/vnd.openxmlformats-officedocument.spreadsheetml.worksheet+xml"/>
  <Override PartName="/xl/worksheets/sheet38.xml" ContentType="application/vnd.openxmlformats-officedocument.spreadsheetml.worksheet+xml"/>
  <Override PartName="/xl/worksheets/sheet47.xml" ContentType="application/vnd.openxmlformats-officedocument.spreadsheetml.worksheet+xml"/>
  <Override PartName="/xl/sharedStrings.xml" ContentType="application/vnd.openxmlformats-officedocument.spreadsheetml.sharedStrings+xml"/>
  <Override PartName="/xl/worksheets/sheet18.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45.xml" ContentType="application/vnd.openxmlformats-officedocument.spreadsheetml.worksheet+xml"/>
  <Override PartName="/xl/worksheets/sheet54.xml" ContentType="application/vnd.openxmlformats-officedocument.spreadsheetml.worksheet+xml"/>
  <Override PartName="/xl/worksheets/sheet56.xml" ContentType="application/vnd.openxmlformats-officedocument.spreadsheetml.worksheet+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Override PartName="/xl/worksheets/sheet52.xml" ContentType="application/vnd.openxmlformats-officedocument.spreadsheetml.worksheet+xml"/>
  <Default Extension="bin" ContentType="application/vnd.openxmlformats-officedocument.spreadsheetml.printerSettings"/>
  <Default Extension="png" ContentType="image/png"/>
  <Override PartName="/xl/drawings/drawing9.xml" ContentType="application/vnd.openxmlformats-officedocument.drawing+xml"/>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worksheets/sheet50.xml" ContentType="application/vnd.openxmlformats-officedocument.spreadsheetml.worksheet+xml"/>
  <Override PartName="/xl/drawings/drawing7.xml" ContentType="application/vnd.openxmlformats-officedocument.drawing+xml"/>
  <Override PartName="/xl/comments9.xml" ContentType="application/vnd.openxmlformats-officedocument.spreadsheetml.comments+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drawings/drawing5.xml" ContentType="application/vnd.openxmlformats-officedocument.drawing+xml"/>
  <Override PartName="/xl/comments7.xml" ContentType="application/vnd.openxmlformats-officedocument.spreadsheetml.comments+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drawings/drawing3.xml" ContentType="application/vnd.openxmlformats-officedocument.drawing+xml"/>
  <Override PartName="/xl/comments5.xml" ContentType="application/vnd.openxmlformats-officedocument.spreadsheetml.comments+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comments3.xml" ContentType="application/vnd.openxmlformats-officedocument.spreadsheetml.comments+xml"/>
  <Default Extension="vml" ContentType="application/vnd.openxmlformats-officedocument.vmlDrawing"/>
  <Override PartName="/xl/comments1.xml" ContentType="application/vnd.openxmlformats-officedocument.spreadsheetml.comments+xml"/>
  <Override PartName="/xl/drawings/drawing12.xml" ContentType="application/vnd.openxmlformats-officedocument.drawing+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39.xml" ContentType="application/vnd.openxmlformats-officedocument.spreadsheetml.worksheet+xml"/>
  <Override PartName="/xl/worksheets/sheet48.xml" ContentType="application/vnd.openxmlformats-officedocument.spreadsheetml.worksheet+xml"/>
  <Override PartName="/xl/drawings/drawing10.xml" ContentType="application/vnd.openxmlformats-officedocument.drawing+xml"/>
  <Override PartName="/xl/worksheets/sheet17.xml" ContentType="application/vnd.openxmlformats-officedocument.spreadsheetml.worksheet+xml"/>
  <Override PartName="/xl/worksheets/sheet26.xml" ContentType="application/vnd.openxmlformats-officedocument.spreadsheetml.worksheet+xml"/>
  <Override PartName="/xl/worksheets/sheet37.xml" ContentType="application/vnd.openxmlformats-officedocument.spreadsheetml.worksheet+xml"/>
  <Override PartName="/xl/worksheets/sheet46.xml" ContentType="application/vnd.openxmlformats-officedocument.spreadsheetml.worksheet+xml"/>
  <Override PartName="/xl/worksheets/sheet55.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5"/>
  <workbookPr updateLinks="never" codeName="xlsBook" defaultThemeVersion="124226"/>
  <bookViews>
    <workbookView xWindow="-32055" yWindow="255" windowWidth="5550" windowHeight="2370" tabRatio="766" firstSheet="2" activeTab="10"/>
  </bookViews>
  <sheets>
    <sheet name="modList07" sheetId="580" state="veryHidden" r:id="rId1"/>
    <sheet name="Лог обновления" sheetId="429" state="veryHidden" r:id="rId2"/>
    <sheet name="Титульный" sheetId="437" r:id="rId3"/>
    <sheet name="Территории" sheetId="566" r:id="rId4"/>
    <sheet name="Дифференциация" sheetId="556" r:id="rId5"/>
    <sheet name="Форма 1.0.1 | Форма 2.7.1" sheetId="569" r:id="rId6"/>
    <sheet name="Форма 2.7.1" sheetId="571" r:id="rId7"/>
    <sheet name="Форма 1.0.1 | Форма 2.7.2" sheetId="581" state="veryHidden" r:id="rId8"/>
    <sheet name="Форма 2.7.2" sheetId="572" state="veryHidden" r:id="rId9"/>
    <sheet name="Форма 1.0.1 | Форма 2.8" sheetId="582" r:id="rId10"/>
    <sheet name="Форма 2.8" sheetId="574" r:id="rId11"/>
    <sheet name="Форма 1.0.1 | Форма 2.9" sheetId="583" state="veryHidden" r:id="rId12"/>
    <sheet name="Форма 2.9" sheetId="573" state="veryHidden" r:id="rId13"/>
    <sheet name="Форма 1.0.2" sheetId="564" state="veryHidden" r:id="rId14"/>
    <sheet name="Сведения об изменении" sheetId="547" state="veryHidden" r:id="rId15"/>
    <sheet name="modProv" sheetId="570" state="veryHidden" r:id="rId16"/>
    <sheet name="modReestr" sheetId="562" state="veryHidden" r:id="rId17"/>
    <sheet name="AllSheetsInThisWorkbook" sheetId="389" state="veryHidden" r:id="rId18"/>
    <sheet name="modCheckCyan" sheetId="553" state="veryHidden" r:id="rId19"/>
    <sheet name="modInfo" sheetId="513" state="veryHidden" r:id="rId20"/>
    <sheet name="TEHSHEET" sheetId="205" state="veryHidden" r:id="rId21"/>
    <sheet name="modfrmSelectData" sheetId="579" state="veryHidden" r:id="rId22"/>
    <sheet name="modList06" sheetId="575" state="veryHidden" r:id="rId23"/>
    <sheet name="modList01" sheetId="576" state="veryHidden" r:id="rId24"/>
    <sheet name="modList05" sheetId="577" state="veryHidden" r:id="rId25"/>
    <sheet name="modList08" sheetId="578" state="veryHidden" r:id="rId26"/>
    <sheet name="et_union_hor" sheetId="471" state="veryHidden" r:id="rId27"/>
    <sheet name="et_union_vert" sheetId="521" state="veryHidden" r:id="rId28"/>
    <sheet name="modList00" sheetId="546" state="veryHidden" r:id="rId29"/>
    <sheet name="modList02" sheetId="533" state="veryHidden" r:id="rId30"/>
    <sheet name="modList03" sheetId="565" state="veryHidden" r:id="rId31"/>
    <sheet name="modList04" sheetId="548" state="veryHidden" r:id="rId32"/>
    <sheet name="modList09" sheetId="567" state="veryHidden" r:id="rId33"/>
    <sheet name="modHTTP" sheetId="554" state="veryHidden" r:id="rId34"/>
    <sheet name="modfrmRegion" sheetId="545" state="veryHidden" r:id="rId35"/>
    <sheet name="MR_LIST" sheetId="540" state="veryHidden" r:id="rId36"/>
    <sheet name="REESTR_VT" sheetId="543" state="veryHidden" r:id="rId37"/>
    <sheet name="REESTR_VED" sheetId="544" state="veryHidden" r:id="rId38"/>
    <sheet name="modfrmReestrObj" sheetId="539" state="veryHidden" r:id="rId39"/>
    <sheet name="DataOrg" sheetId="550" state="veryHidden" r:id="rId40"/>
    <sheet name="modfrmReestr" sheetId="434" state="veryHidden" r:id="rId41"/>
    <sheet name="modUpdTemplMain" sheetId="424" state="veryHidden" r:id="rId42"/>
    <sheet name="REESTR_ORG" sheetId="390" state="veryHidden" r:id="rId43"/>
    <sheet name="modClassifierValidate" sheetId="400" state="veryHidden" r:id="rId44"/>
    <sheet name="modHyp" sheetId="398" state="veryHidden" r:id="rId45"/>
    <sheet name="modfrmDateChoose" sheetId="517" state="veryHidden" r:id="rId46"/>
    <sheet name="modComm" sheetId="514" state="veryHidden" r:id="rId47"/>
    <sheet name="modThisWorkbook" sheetId="511" state="veryHidden" r:id="rId48"/>
    <sheet name="REESTR_MO" sheetId="518" state="veryHidden" r:id="rId49"/>
    <sheet name="REESTR_MO_FILTER" sheetId="568" state="veryHidden" r:id="rId50"/>
    <sheet name="modfrmReestrMR" sheetId="519" state="veryHidden" r:id="rId51"/>
    <sheet name="modServiceModule" sheetId="561" state="veryHidden" r:id="rId52"/>
    <sheet name="modfrmCheckUpdates" sheetId="512" state="veryHidden" r:id="rId53"/>
    <sheet name="REESTR_DS" sheetId="559" state="veryHidden" r:id="rId54"/>
    <sheet name="REESTR_CHS" sheetId="551" state="veryHidden" r:id="rId55"/>
    <sheet name="REESTR_LINK" sheetId="552" state="veryHidden" r:id="rId56"/>
  </sheets>
  <definedNames>
    <definedName name="activity">Дифференциация!$E$22:$E$25</definedName>
    <definedName name="anscount" hidden="1">1</definedName>
    <definedName name="availability_price">TEHSHEET!$K$8</definedName>
    <definedName name="buhg_flag">Титульный!$F$32</definedName>
    <definedName name="CHECK_LINK_RANGE_1">"Калькуляция!$I$11:$I$132"</definedName>
    <definedName name="checkCell_List01">'Форма 2.7.1'!$D$12:$I$73</definedName>
    <definedName name="checkCell_List05">'Форма 2.7.2'!$D$11:$S$20</definedName>
    <definedName name="checkCell_List06">'Форма 2.9'!$F$11:$K$78</definedName>
    <definedName name="checkCell_List08">'Форма 2.8'!$G$11:$I$39</definedName>
    <definedName name="checkCell_List09">Территории!$D$17:$L$17</definedName>
    <definedName name="checkDEfCell_List09">Территории!$F$6</definedName>
    <definedName name="chkGetUpdatesValue">#REF!</definedName>
    <definedName name="chkNoUpdatesValue">#REF!</definedName>
    <definedName name="code">#REF!</definedName>
    <definedName name="copy_f_quart">Титульный!$C$21</definedName>
    <definedName name="copy_f_year">Титульный!$C$20</definedName>
    <definedName name="CURRENT_DATE">TEHSHEET!$G$17</definedName>
    <definedName name="data_type">TEHSHEET!$M$2:$M$3</definedName>
    <definedName name="DATA_URL">TEHSHEET!$K$11</definedName>
    <definedName name="dateBuhg">Титульный!$F$33</definedName>
    <definedName name="DESCRIPTION_TERRITORY">REESTR_DS!$B$2:$B$3</definedName>
    <definedName name="diff_tariff">Титульный!$F$16</definedName>
    <definedName name="DocProp_TemplateCode">TEHSHEET!$L$2</definedName>
    <definedName name="DocProp_Version">TEHSHEET!$L$1</definedName>
    <definedName name="end_col">'Форма 2.9'!$K$19</definedName>
    <definedName name="end_row_5">'Форма 2.9'!$78:$78</definedName>
    <definedName name="end_row1">'Форма 2.9'!$A$26</definedName>
    <definedName name="end_row2">'Форма 2.9'!$A$58</definedName>
    <definedName name="et_Comm">et_union_hor!$5:$5</definedName>
    <definedName name="et_hor_List01_2">'Форма 2.7.1'!$2:$2</definedName>
    <definedName name="et_hor_List01_4">'Форма 2.7.1'!$4:$4</definedName>
    <definedName name="et_List02_mo">et_union_hor!$60:$60</definedName>
    <definedName name="et_List02_mr">et_union_hor!$59:$59</definedName>
    <definedName name="et_List02_st">et_union_hor!$49:$56</definedName>
    <definedName name="et_List02_ter">et_union_hor!$57:$58</definedName>
    <definedName name="et_List03">et_union_hor!$45:$45</definedName>
    <definedName name="et_List04">et_union_hor!$9:$9</definedName>
    <definedName name="et_List05_1_1">et_union_hor!$81:$84</definedName>
    <definedName name="et_List05_1_2">et_union_hor!$88:$91</definedName>
    <definedName name="et_List05_2_1">et_union_hor!$82:$83</definedName>
    <definedName name="et_List05_2_2">et_union_hor!$89:$90</definedName>
    <definedName name="et_List05_3_1">et_union_hor!$82:$82</definedName>
    <definedName name="et_List05_3_2">et_union_hor!$89:$89</definedName>
    <definedName name="et_List05_4">et_union_hor!$68:$74</definedName>
    <definedName name="et_List06_1">'Форма 2.9'!$20:$22</definedName>
    <definedName name="et_List06_2">'Форма 2.9'!$58:$60</definedName>
    <definedName name="et_List06_3">'Форма 2.9'!$68:$72</definedName>
    <definedName name="et_List06_4">'Форма 2.9'!$21:$21</definedName>
    <definedName name="et_List07_01">et_union_hor!$29:$31</definedName>
    <definedName name="et_List07_04">et_union_hor!$35:$36</definedName>
    <definedName name="et_List07_05">et_union_hor!$40:$40</definedName>
    <definedName name="et_List09_0">et_union_hor!$15:$16</definedName>
    <definedName name="et_List09_1">et_union_hor!$20:$21</definedName>
    <definedName name="et_List09_2">et_union_hor!$25:$25</definedName>
    <definedName name="et_ver_List01_1">'Форма 2.7.1'!$G:$G</definedName>
    <definedName name="et_ver_List08_1">'Форма 2.8'!$G:$G</definedName>
    <definedName name="f_quart">Титульный!$F$21</definedName>
    <definedName name="f_year">Титульный!$F$20</definedName>
    <definedName name="fil">Титульный!$F$27</definedName>
    <definedName name="fil_flag">Титульный!$F$23</definedName>
    <definedName name="FirstLine">#REF!</definedName>
    <definedName name="flag_diff_ipr">Титульный!$F$38</definedName>
    <definedName name="flag_ipr">Титульный!$F$37</definedName>
    <definedName name="flag_publication">Титульный!$F$11:$F$11</definedName>
    <definedName name="flagUsedTer_List09">Территории!$P$11:$P$17</definedName>
    <definedName name="form_type">Титульный!$F$13</definedName>
    <definedName name="form_up_date">Титульный!$F$14</definedName>
    <definedName name="gblnRefreshPForms">TEHSHEET!$G$20</definedName>
    <definedName name="Info_ChngExcludeHelp_1">modInfo!$B$10</definedName>
    <definedName name="Info_DiffExcludeHelp_1">modInfo!$B$5</definedName>
    <definedName name="Info_DiffExcludeHelp_2">modInfo!$B$6</definedName>
    <definedName name="Info_DiffExcludeHelp_3">modInfo!$B$7</definedName>
    <definedName name="Info_DiffExcludeHelp_4">modInfo!$B$8</definedName>
    <definedName name="Info_NoUpdates">modInfo!$B$11</definedName>
    <definedName name="Info_TerExcludeHelp_1">modInfo!$B$2</definedName>
    <definedName name="Info_TerExcludeHelp_2">modInfo!$B$3</definedName>
    <definedName name="inn">Титульный!$F$28</definedName>
    <definedName name="Instr_1">#REF!</definedName>
    <definedName name="Instr_2">#REF!</definedName>
    <definedName name="Instr_3">#REF!</definedName>
    <definedName name="Instr_4">#REF!</definedName>
    <definedName name="Instr_5">#REF!</definedName>
    <definedName name="Instr_6">#REF!</definedName>
    <definedName name="Instr_7">#REF!</definedName>
    <definedName name="instr_hyp1">#REF!</definedName>
    <definedName name="kind_of_activity">REESTR_VED!$B$2:$B$8</definedName>
    <definedName name="kind_of_forms">TEHSHEET!$S$2:$S$6</definedName>
    <definedName name="kind_of_nameforms">TEHSHEET!$T$2:$T$6</definedName>
    <definedName name="kind_of_publication">TEHSHEET!$G$2:$G$3</definedName>
    <definedName name="kind_of_purchase_method">TEHSHEET!$P$2:$P$4</definedName>
    <definedName name="kind_of_unit">TEHSHEET!$H$2:$H$4</definedName>
    <definedName name="kpp">Титульный!$F$29</definedName>
    <definedName name="LINK_RANGE">REESTR_LINK!$B$2:$B$3</definedName>
    <definedName name="List_01_prov">'Форма 2.7.1'!$G$80:$I$80</definedName>
    <definedName name="List_05_vs_fact">'Форма 2.7.2'!$AE$11:$AE$20</definedName>
    <definedName name="LIST_MR_MO_OKTMO">REESTR_MO!$A$2:$D$253</definedName>
    <definedName name="list_of_tariff">TEHSHEET!$I$2:$I$3</definedName>
    <definedName name="List00_checkFill">Титульный!$F$7:$F$50</definedName>
    <definedName name="List00_Fill">Титульный!$F$49</definedName>
    <definedName name="List00_Print">Титульный!$G$4:$K$6</definedName>
    <definedName name="List01_2_reserve">'Форма 2.7.1'!$G$43:$I$49</definedName>
    <definedName name="List01_4_reserve">'Форма 2.7.1'!$G$71:$I$73</definedName>
    <definedName name="List01_CheckC">'Форма 2.7.1'!$E$16:$H$73</definedName>
    <definedName name="List01_costs_OPS">'Форма 2.7.1'!$G$38:$H$38</definedName>
    <definedName name="List01_costs_OPS_22">'Форма 2.7.1'!$G$38</definedName>
    <definedName name="List01_costs_PH">'Форма 2.7.1'!$G$40:$H$40</definedName>
    <definedName name="List01_costs_PH_22">'Форма 2.7.1'!$G$40</definedName>
    <definedName name="List01_flag_index_1">'Форма 2.7.1'!$G$39:$H$39</definedName>
    <definedName name="List01_flag_index_2">'Форма 2.7.1'!$G$41:$H$41</definedName>
    <definedName name="List01_Name">'Форма 2.7.1'!$G$13:$I$13</definedName>
    <definedName name="List01_Num">'Форма 2.7.1'!$G$7:$I$7</definedName>
    <definedName name="List01_NumberColumns">'Форма 2.7.1'!$G$11:$H$11</definedName>
    <definedName name="List01_p1">'Форма 2.7.1'!$G$17:$H$17</definedName>
    <definedName name="List01_p1_minus_p3">'Форма 2.7.1'!$G$17,'Форма 2.7.1'!$G$18</definedName>
    <definedName name="List01_p2_14">'Форма 2.7.1'!$I$38</definedName>
    <definedName name="List01_p3">'Форма 2.7.1'!$G$18:$H$18</definedName>
    <definedName name="List01_p3_10_check">'Форма 2.7.1'!$K$39</definedName>
    <definedName name="List01_p3_11_check">'Форма 2.7.1'!$K$41</definedName>
    <definedName name="List01_p4">'Форма 2.7.1'!$G$57:$H$57</definedName>
    <definedName name="List01_revenue_from_activity_80_flag">'Форма 2.7.1'!$G$58:$I$58</definedName>
    <definedName name="List03_Date_1">'Форма 1.0.2'!$I$12:$I$13</definedName>
    <definedName name="List03_GroundMaterials_1">'Форма 1.0.2'!$J$12:$J$13</definedName>
    <definedName name="List03_NameForms">'Форма 1.0.2'!$F$12:$F$13</definedName>
    <definedName name="List03_NameForms_Copy">'Форма 1.0.2'!$M$12:$M$13</definedName>
    <definedName name="List03_note">'Форма 1.0.2'!$K$12</definedName>
    <definedName name="List03_NumForms">'Форма 1.0.2'!$E$12:$E$13</definedName>
    <definedName name="List03_NumForms_Copy">'Форма 1.0.2'!$N$12:$N$13</definedName>
    <definedName name="List04_CheckC">'Сведения об изменении'!$E$13:$E$14</definedName>
    <definedName name="List05_costs_OPS_22">'Форма 2.7.2'!$Q$13</definedName>
    <definedName name="List05_costs_PH_22">'Форма 2.7.2'!$Q$16</definedName>
    <definedName name="List05_flagFXD">'Форма 2.7.2'!$V:$V</definedName>
    <definedName name="List05_Provider_cells">'Форма 2.7.2'!$AG$10:$AG$20</definedName>
    <definedName name="List06_1_reserve">'Форма 2.9'!$G$21:$G$26</definedName>
    <definedName name="List06_2_reserve">'Форма 2.9'!$G$58:$G$78</definedName>
    <definedName name="List06_CheckC">'Форма 2.9'!$G$11:$M$78</definedName>
    <definedName name="List06_date_ch_ip">'Форма 2.9'!$I$13:$M$13</definedName>
    <definedName name="List06_date_ip">'Форма 2.9'!$I$12:$M$12</definedName>
    <definedName name="List06_date_r_ip">'Форма 2.9'!$I$17:$M$18</definedName>
    <definedName name="List06_flag_year">'Форма 2.9'!$K$20:$K$26</definedName>
    <definedName name="List06_main_column">'Форма 2.9'!$I$11:$I$78</definedName>
    <definedName name="List06_Name">'Форма 2.9'!$F$8:$M$8</definedName>
    <definedName name="List06_objective_of_IPR">'Форма 2.9'!$I$14:$M$14</definedName>
    <definedName name="List06_sourceFin">'Форма 2.9'!$K$73:$K$78</definedName>
    <definedName name="List06_year_source">'Форма 2.9'!$K$24:$K$27</definedName>
    <definedName name="List07_ActivityID">Дифференциация!$X$20:$X$26</definedName>
    <definedName name="List07_CheckC">Дифференциация!$D$21:$M$25</definedName>
    <definedName name="List07_fieldMarker">Дифференциация!$Y$20:$Y$26</definedName>
    <definedName name="List07_Fill">Дифференциация!$D$27:$F$27</definedName>
    <definedName name="List08_CheckC">'Форма 2.8'!$G$11:$H$39</definedName>
    <definedName name="List08_GroundMaterials_1">'Форма 2.8'!$G$38:$H$39</definedName>
    <definedName name="List08_Name">'Форма 2.8'!$G$8:$I$8</definedName>
    <definedName name="List08_Num">'Форма 2.8'!$G$1:$I$1</definedName>
    <definedName name="List09_CheckC">Территории!$D$11:$L$17</definedName>
    <definedName name="List09_NameCol">Территории!$K$1:$M$1</definedName>
    <definedName name="List09_REESTR_MO">Территории!$H$11:$L$17</definedName>
    <definedName name="logical">TEHSHEET!$D$2:$D$3</definedName>
    <definedName name="mo_List09">Территории!$K$11:$K$17</definedName>
    <definedName name="MONTH">TEHSHEET!$E$2:$E$13</definedName>
    <definedName name="mr_id">TEHSHEET!$J$2</definedName>
    <definedName name="mr_list">MR_LIST!$A$1</definedName>
    <definedName name="mr_List09">Территории!$H$11:$H$17</definedName>
    <definedName name="mrCopy_List09">Территории!$M$11:$M$17</definedName>
    <definedName name="mrmoCopy_List09">Территории!$R$11:$R$17</definedName>
    <definedName name="note_sct">Дифференциация!$M$21:$M$25</definedName>
    <definedName name="note_ter">Дифференциация!$I$21:$I$25</definedName>
    <definedName name="num_of_cst">Титульный!$F$17</definedName>
    <definedName name="obj_List01_22">'Форма 2.7.1'!$G:$G</definedName>
    <definedName name="obj_List02_22">'Форма 1.0.1 | Форма 2.7.1'!$8:$8</definedName>
    <definedName name="obj_List05_22">'Форма 2.7.2'!$12:$12</definedName>
    <definedName name="obj_List08_22">'Форма 2.8'!$G:$G</definedName>
    <definedName name="obj_List10_22">'Форма 1.0.1 | Форма 2.8'!$8:$8</definedName>
    <definedName name="obj_List11_22">'Форма 1.0.1 | Форма 2.9'!$8:$8</definedName>
    <definedName name="obj_List12_22">'Форма 1.0.1 | Форма 2.7.2'!$8:$8</definedName>
    <definedName name="objective_of_IPR">TEHSHEET!$V$2:$V$6</definedName>
    <definedName name="org">Титульный!$F$26</definedName>
    <definedName name="Org_Address">Титульный!$F$40:$F$40</definedName>
    <definedName name="ORG_END_DATE">TEHSHEET!$E$17</definedName>
    <definedName name="Org_main">Титульный!$F$41:$F$41</definedName>
    <definedName name="Org_otv_lico">Титульный!$F$44:$F$47</definedName>
    <definedName name="ORG_START_DATE">TEHSHEET!$D$17</definedName>
    <definedName name="p3_List05_K">'Форма 2.8'!$F$18:$H$19</definedName>
    <definedName name="p3_List08">'Форма 2.8'!$F$17:$H$17</definedName>
    <definedName name="p3_List08_K">'Форма 2.8'!$F$18:$H$19</definedName>
    <definedName name="p3_ref_base_List08">'Форма 2.8'!$G$17</definedName>
    <definedName name="p3_ref_List08">'Форма 2.8'!$H$17</definedName>
    <definedName name="pDel_Comm">#REF!</definedName>
    <definedName name="pDel_List01_2">'Форма 2.7.1'!$C$42:$C$49</definedName>
    <definedName name="pDel_List01_4">'Форма 2.7.1'!$C$70:$C$73</definedName>
    <definedName name="pDel_List03">'Форма 1.0.2'!$C$12:$C$13</definedName>
    <definedName name="pDel_List04">'Сведения об изменении'!$C$13:$C$14</definedName>
    <definedName name="pDel_List05_1">'Форма 2.7.2'!$E$10:$E$19</definedName>
    <definedName name="pDel_List05_2">'Форма 2.7.2'!$H$11:$H$19</definedName>
    <definedName name="pDel_List05_3">'Форма 2.7.2'!$L$11:$L$19</definedName>
    <definedName name="pDel_List06_1">'Форма 2.9'!$D$20:$D$26</definedName>
    <definedName name="pDel_List06_2">'Форма 2.9'!$E$58:$E$61</definedName>
    <definedName name="pDel_List06_3">'Форма 2.9'!$E$68:$E$78</definedName>
    <definedName name="pDel_List06_4">'Форма 2.9'!$E$20:$E$26</definedName>
    <definedName name="pDel_List09_0">Территории!$C$11:$C$17</definedName>
    <definedName name="pDel_List09_1">Территории!$F$11:$F$17</definedName>
    <definedName name="pDel_List09_2">Территории!$I$11:$I$17</definedName>
    <definedName name="pDelList07_01">Дифференциация!$C$22:$C$26</definedName>
    <definedName name="pDelList07_04">Дифференциация!$G$22:$G$26</definedName>
    <definedName name="pDelList07_05">Дифференциация!$K$22:$K$26</definedName>
    <definedName name="pIns_Comm">#REF!</definedName>
    <definedName name="pIns_List01_1">'Форма 2.7.1'!$H$12</definedName>
    <definedName name="pIns_List01_2">'Форма 2.7.1'!$E$49</definedName>
    <definedName name="pIns_List01_4">'Форма 2.7.1'!$E$73</definedName>
    <definedName name="pIns_List02">'Форма 1.0.1 | Форма 2.7.1'!$19:$19</definedName>
    <definedName name="pIns_List03">'Форма 1.0.2'!$E$13</definedName>
    <definedName name="pIns_List04">'Сведения об изменении'!$E$14</definedName>
    <definedName name="pIns_List05_1">'Форма 2.7.2'!$G$9:$G$21</definedName>
    <definedName name="pIns_List05_4">'Форма 2.7.2'!$E$19</definedName>
    <definedName name="pIns_List06_1">'Форма 2.9'!$G$26</definedName>
    <definedName name="pIns_List06_2">'Форма 2.9'!$G$61</definedName>
    <definedName name="pIns_List06_3">'Форма 2.9'!$G$78</definedName>
    <definedName name="pIns_List07_01">Дифференциация!$E$20:$E$26</definedName>
    <definedName name="pIns_List07_04">Дифференциация!$I$20:$I$26</definedName>
    <definedName name="pIns_List07_05">Дифференциация!$M$20:$M$26</definedName>
    <definedName name="pIns_List08_1">'Форма 2.8'!$H$7</definedName>
    <definedName name="pIns_List09_0">Территории!$E$17</definedName>
    <definedName name="pIns_List10">'Форма 1.0.1 | Форма 2.8'!$19:$19</definedName>
    <definedName name="pIns_List11">'Форма 1.0.1 | Форма 2.9'!$19:$19</definedName>
    <definedName name="pIns_List12">'Форма 1.0.1 | Форма 2.7.2'!$19:$19</definedName>
    <definedName name="pVDel_List06_1">'Форма 2.9'!$J$6:$L$6</definedName>
    <definedName name="pVIns_List06_0">'Форма 2.9'!$L$8</definedName>
    <definedName name="pVIns_List06_1">'Форма 2.9'!$K$9</definedName>
    <definedName name="pVIns_List08_1">'Форма 2.8'!$G$7</definedName>
    <definedName name="QUARTER">TEHSHEET!$F$2:$F$5</definedName>
    <definedName name="REESTR_LINK_RANGE">REESTR_LINK!$A$2:$C$3</definedName>
    <definedName name="REESTR_ORG_RANGE">REESTR_ORG!$A$2:$J$276</definedName>
    <definedName name="REESTR_VED_RANGE">REESTR_VED!$A$2:$B$8</definedName>
    <definedName name="REGION">TEHSHEET!$A$2:$A$87</definedName>
    <definedName name="region_name">Титульный!$F$7</definedName>
    <definedName name="revenue_from_activity_80_flag">Титульный!$F$35</definedName>
    <definedName name="row_1">'Форма 2.9'!$A$24</definedName>
    <definedName name="row_2">'Форма 2.9'!$A$27</definedName>
    <definedName name="row_5">'Форма 2.9'!$A$73</definedName>
    <definedName name="ruk_fio">Титульный!$F$41</definedName>
    <definedName name="SAPBEXrevision" hidden="1">1</definedName>
    <definedName name="SAPBEXsysID" hidden="1">"BW2"</definedName>
    <definedName name="SAPBEXwbID" hidden="1">"479GSPMTNK9HM4ZSIVE5K2SH6"</definedName>
    <definedName name="share_of_costs_List05">'Форма 2.7.2'!$R$10:$R$19</definedName>
    <definedName name="source_of_funding">TEHSHEET!$O$2:$O$13</definedName>
    <definedName name="strPublication">Титульный!$F$9</definedName>
    <definedName name="sys_id">TEHSHEET!$J$4</definedName>
    <definedName name="Table4">'Форма 2.9'!$F$9:$J$9</definedName>
    <definedName name="TECH_ORG_ID">Титульный!$F$1</definedName>
    <definedName name="ter_List09">Территории!$E$11:$E$17</definedName>
    <definedName name="terCopy_List09">Территории!$Q$11:$Q$17</definedName>
    <definedName name="TSphere">TEHSHEET!$L$3</definedName>
    <definedName name="TSphere_full">TEHSHEET!$L$5</definedName>
    <definedName name="TSphere_trans">TEHSHEET!$L$4</definedName>
    <definedName name="UpdStatus">#REF!</definedName>
    <definedName name="VDET_END_DATE">TEHSHEET!$E$20</definedName>
    <definedName name="VDET_START_DATE">TEHSHEET!$D$20</definedName>
    <definedName name="version">#REF!</definedName>
    <definedName name="Vet_List06_0">'Форма 2.9'!$I:$K</definedName>
    <definedName name="Vet_List06_1">'Форма 2.9'!$J:$J</definedName>
    <definedName name="web_List08">'Форма 2.8'!$H$11:$H$28</definedName>
    <definedName name="Y_N_List07_01">Дифференциация!$B$20:$B$26</definedName>
    <definedName name="Y_N_List07_02">Дифференциация!$F$20:$F$26</definedName>
    <definedName name="Y_N_List07_05">Дифференциация!$J$20:$J$26</definedName>
    <definedName name="year_list">TEHSHEET!$C$2:$C$5</definedName>
  </definedNames>
  <calcPr calcId="125725"/>
</workbook>
</file>

<file path=xl/calcChain.xml><?xml version="1.0" encoding="utf-8"?>
<calcChain xmlns="http://schemas.openxmlformats.org/spreadsheetml/2006/main">
  <c r="A94" i="553"/>
  <c r="A93"/>
  <c r="A92"/>
  <c r="A91"/>
  <c r="F16" i="583"/>
  <c r="D16"/>
  <c r="F12"/>
  <c r="D6"/>
  <c r="F16" i="582"/>
  <c r="D16"/>
  <c r="F12"/>
  <c r="D6"/>
  <c r="F16" i="581"/>
  <c r="D16"/>
  <c r="F12"/>
  <c r="D6"/>
  <c r="F16" i="569"/>
  <c r="D16"/>
  <c r="F12"/>
  <c r="A76" i="553"/>
  <c r="A77"/>
  <c r="A78"/>
  <c r="A79"/>
  <c r="A80"/>
  <c r="A81"/>
  <c r="A82"/>
  <c r="A83"/>
  <c r="A84"/>
  <c r="A85"/>
  <c r="A86"/>
  <c r="A87"/>
  <c r="A88"/>
  <c r="A89"/>
  <c r="A90"/>
  <c r="A49"/>
  <c r="A50"/>
  <c r="A51"/>
  <c r="A52"/>
  <c r="A53"/>
  <c r="A54"/>
  <c r="A55"/>
  <c r="A56"/>
  <c r="A57"/>
  <c r="A58"/>
  <c r="A59"/>
  <c r="A60"/>
  <c r="A61"/>
  <c r="A62"/>
  <c r="A63"/>
  <c r="A64"/>
  <c r="A65"/>
  <c r="A66"/>
  <c r="A67"/>
  <c r="A68"/>
  <c r="A69"/>
  <c r="A70"/>
  <c r="A71"/>
  <c r="A72"/>
  <c r="A73"/>
  <c r="A74"/>
  <c r="A75"/>
  <c r="A7"/>
  <c r="A8"/>
  <c r="A9"/>
  <c r="A10"/>
  <c r="A11"/>
  <c r="A12"/>
  <c r="A13"/>
  <c r="A14"/>
  <c r="A15"/>
  <c r="A16"/>
  <c r="A17"/>
  <c r="A18"/>
  <c r="A19"/>
  <c r="A20"/>
  <c r="A21"/>
  <c r="A22"/>
  <c r="A23"/>
  <c r="A24"/>
  <c r="A25"/>
  <c r="A26"/>
  <c r="A27"/>
  <c r="A28"/>
  <c r="A29"/>
  <c r="A30"/>
  <c r="A31"/>
  <c r="A32"/>
  <c r="A33"/>
  <c r="A34"/>
  <c r="A35"/>
  <c r="A36"/>
  <c r="A37"/>
  <c r="A38"/>
  <c r="A39"/>
  <c r="A40"/>
  <c r="A41"/>
  <c r="A42"/>
  <c r="A43"/>
  <c r="A44"/>
  <c r="A45"/>
  <c r="A46"/>
  <c r="A47"/>
  <c r="A48"/>
  <c r="V16" i="572"/>
  <c r="Q16"/>
  <c r="V13"/>
  <c r="Q13"/>
  <c r="A6" i="553"/>
  <c r="A5"/>
  <c r="R14" i="566"/>
  <c r="R13"/>
  <c r="A4" i="553"/>
  <c r="R12" i="566"/>
  <c r="P12" a="1"/>
  <c r="P12" s="1"/>
  <c r="M14"/>
  <c r="M13"/>
  <c r="M12"/>
  <c r="E17" i="205" l="1"/>
  <c r="D17"/>
  <c r="I23" i="573" l="1"/>
  <c r="Q72" i="471"/>
  <c r="Q69"/>
  <c r="I73" i="573" l="1"/>
  <c r="I68"/>
  <c r="I67"/>
  <c r="I66"/>
  <c r="I65"/>
  <c r="I64"/>
  <c r="I63" l="1"/>
  <c r="G42" i="571"/>
  <c r="Q88" i="471" l="1"/>
  <c r="Q86" s="1"/>
  <c r="V86"/>
  <c r="Q81"/>
  <c r="Q79" s="1"/>
  <c r="V79"/>
  <c r="V72"/>
  <c r="V69"/>
  <c r="R88"/>
  <c r="R81"/>
  <c r="R89"/>
  <c r="R82"/>
  <c r="G10" i="574" l="1"/>
  <c r="G15" i="571"/>
  <c r="K41"/>
  <c r="K39"/>
  <c r="K68" i="573" l="1"/>
  <c r="K73"/>
  <c r="A3" i="553"/>
  <c r="G18" i="571"/>
  <c r="G16"/>
  <c r="H10" i="574"/>
  <c r="F77" i="573"/>
  <c r="F76"/>
  <c r="F75"/>
  <c r="F74"/>
  <c r="J73"/>
  <c r="F73"/>
  <c r="F72"/>
  <c r="F71"/>
  <c r="F70"/>
  <c r="F69"/>
  <c r="J68"/>
  <c r="F68"/>
  <c r="J67"/>
  <c r="F67"/>
  <c r="J66"/>
  <c r="F66"/>
  <c r="J65"/>
  <c r="F65"/>
  <c r="J64"/>
  <c r="F64"/>
  <c r="F63"/>
  <c r="H60"/>
  <c r="F60"/>
  <c r="H59"/>
  <c r="F59"/>
  <c r="F58"/>
  <c r="F24"/>
  <c r="J23"/>
  <c r="F23"/>
  <c r="F21"/>
  <c r="J20"/>
  <c r="I20"/>
  <c r="F20"/>
  <c r="J19" l="1"/>
  <c r="I19" s="1"/>
  <c r="J63"/>
  <c r="P15" i="471" a="1"/>
  <c r="P15" s="1"/>
  <c r="G80" i="571" l="1"/>
  <c r="D4" i="556"/>
  <c r="A2" i="553" l="1"/>
  <c r="M12" i="564" l="1"/>
  <c r="F54" i="471" l="1"/>
  <c r="D58" l="1"/>
  <c r="F58"/>
  <c r="D6" i="569" l="1"/>
  <c r="R25" i="471" l="1"/>
  <c r="R20"/>
  <c r="R15"/>
  <c r="M15"/>
  <c r="M25"/>
  <c r="M20"/>
  <c r="M45" l="1"/>
  <c r="D8" i="547" l="1"/>
  <c r="D5" i="556"/>
  <c r="F4" i="437" l="1"/>
</calcChain>
</file>

<file path=xl/comments1.xml><?xml version="1.0" encoding="utf-8"?>
<comments xmlns="http://schemas.openxmlformats.org/spreadsheetml/2006/main">
  <authors>
    <author>User</author>
  </authors>
  <commentList>
    <comment ref="D8" authorId="0">
      <text>
        <r>
          <rPr>
            <sz val="11"/>
            <color theme="1"/>
            <rFont val="Calibri"/>
            <family val="2"/>
            <charset val="204"/>
            <scheme val="minor"/>
          </rPr>
          <t>Для перехода к Форме 
дважды кликните по этой ячейке</t>
        </r>
      </text>
    </comment>
  </commentList>
</comments>
</file>

<file path=xl/comments2.xml><?xml version="1.0" encoding="utf-8"?>
<comments xmlns="http://schemas.openxmlformats.org/spreadsheetml/2006/main">
  <authors>
    <author>User</author>
  </authors>
  <commentList>
    <comment ref="G13" authorId="0">
      <text>
        <r>
          <rPr>
            <sz val="11"/>
            <color theme="1"/>
            <rFont val="Calibri"/>
            <family val="2"/>
            <charset val="204"/>
            <scheme val="minor"/>
          </rPr>
          <t>Для перехода к Форме 1.0.1 
дважды кликните по этой ячейке</t>
        </r>
      </text>
    </comment>
  </commentList>
</comments>
</file>

<file path=xl/comments3.xml><?xml version="1.0" encoding="utf-8"?>
<comments xmlns="http://schemas.openxmlformats.org/spreadsheetml/2006/main">
  <authors>
    <author>User</author>
  </authors>
  <commentList>
    <comment ref="D8" authorId="0">
      <text>
        <r>
          <rPr>
            <sz val="11"/>
            <color theme="1"/>
            <rFont val="Calibri"/>
            <family val="2"/>
            <charset val="204"/>
            <scheme val="minor"/>
          </rPr>
          <t>Для перехода к Форме 
дважды кликните по этой ячейке</t>
        </r>
      </text>
    </comment>
  </commentList>
</comments>
</file>

<file path=xl/comments4.xml><?xml version="1.0" encoding="utf-8"?>
<comments xmlns="http://schemas.openxmlformats.org/spreadsheetml/2006/main">
  <authors>
    <author>--</author>
  </authors>
  <commentList>
    <comment ref="E12" authorId="0">
      <text>
        <r>
          <rPr>
            <sz val="11"/>
            <color theme="1"/>
            <rFont val="Calibri"/>
            <family val="2"/>
            <charset val="204"/>
            <scheme val="minor"/>
          </rPr>
          <t>Для перехода к Форме 1.0.1 
дважды кликните по этой ячейке</t>
        </r>
      </text>
    </comment>
  </commentList>
</comments>
</file>

<file path=xl/comments5.xml><?xml version="1.0" encoding="utf-8"?>
<comments xmlns="http://schemas.openxmlformats.org/spreadsheetml/2006/main">
  <authors>
    <author>User</author>
  </authors>
  <commentList>
    <comment ref="D8" authorId="0">
      <text>
        <r>
          <rPr>
            <sz val="11"/>
            <color theme="1"/>
            <rFont val="Calibri"/>
            <family val="2"/>
            <charset val="204"/>
            <scheme val="minor"/>
          </rPr>
          <t>Для перехода к Форме 
дважды кликните по этой ячейке</t>
        </r>
      </text>
    </comment>
  </commentList>
</comments>
</file>

<file path=xl/comments6.xml><?xml version="1.0" encoding="utf-8"?>
<comments xmlns="http://schemas.openxmlformats.org/spreadsheetml/2006/main">
  <authors>
    <author>User</author>
  </authors>
  <commentList>
    <comment ref="G8" authorId="0">
      <text>
        <r>
          <rPr>
            <sz val="11"/>
            <color theme="1"/>
            <rFont val="Calibri"/>
            <family val="2"/>
            <charset val="204"/>
            <scheme val="minor"/>
          </rPr>
          <t>Для перехода к Форме 1.0.1 
дважды кликните по этой ячейке</t>
        </r>
      </text>
    </comment>
  </commentList>
</comments>
</file>

<file path=xl/comments7.xml><?xml version="1.0" encoding="utf-8"?>
<comments xmlns="http://schemas.openxmlformats.org/spreadsheetml/2006/main">
  <authors>
    <author>User</author>
  </authors>
  <commentList>
    <comment ref="D8" authorId="0">
      <text>
        <r>
          <rPr>
            <sz val="11"/>
            <color theme="1"/>
            <rFont val="Calibri"/>
            <family val="2"/>
            <charset val="204"/>
            <scheme val="minor"/>
          </rPr>
          <t>Для перехода к Форме 
дважды кликните по этой ячейке</t>
        </r>
      </text>
    </comment>
  </commentList>
</comments>
</file>

<file path=xl/comments8.xml><?xml version="1.0" encoding="utf-8"?>
<comments xmlns="http://schemas.openxmlformats.org/spreadsheetml/2006/main">
  <authors>
    <author>--</author>
  </authors>
  <commentList>
    <comment ref="I8" authorId="0">
      <text>
        <r>
          <rPr>
            <sz val="11"/>
            <color theme="1"/>
            <rFont val="Calibri"/>
            <family val="2"/>
            <charset val="204"/>
            <scheme val="minor"/>
          </rPr>
          <t>Для перехода к Форме 1.0.1 
дважды кликните по этой ячейке</t>
        </r>
      </text>
    </comment>
  </commentList>
</comments>
</file>

<file path=xl/comments9.xml><?xml version="1.0" encoding="utf-8"?>
<comments xmlns="http://schemas.openxmlformats.org/spreadsheetml/2006/main">
  <authors>
    <author>User</author>
    <author>--</author>
  </authors>
  <commentList>
    <comment ref="D50" authorId="0">
      <text>
        <r>
          <rPr>
            <sz val="11"/>
            <color theme="1"/>
            <rFont val="Calibri"/>
            <family val="2"/>
            <charset val="204"/>
            <scheme val="minor"/>
          </rPr>
          <t>Для перехода к Форме 
дважды кликните по этой ячейке</t>
        </r>
      </text>
    </comment>
    <comment ref="E68" authorId="1">
      <text>
        <r>
          <rPr>
            <sz val="11"/>
            <color theme="1"/>
            <rFont val="Calibri"/>
            <family val="2"/>
            <charset val="204"/>
            <scheme val="minor"/>
          </rPr>
          <t>Для перехода к Форме 1.0.1 
дважды кликните по этой ячейке</t>
        </r>
      </text>
    </comment>
    <comment ref="E78" authorId="1">
      <text>
        <r>
          <rPr>
            <sz val="11"/>
            <color theme="1"/>
            <rFont val="Calibri"/>
            <family val="2"/>
            <charset val="204"/>
            <scheme val="minor"/>
          </rPr>
          <t>Для перехода к Форме 1.0.1 
дважды кликните по этой ячейке</t>
        </r>
      </text>
    </comment>
  </commentList>
</comments>
</file>

<file path=xl/sharedStrings.xml><?xml version="1.0" encoding="utf-8"?>
<sst xmlns="http://schemas.openxmlformats.org/spreadsheetml/2006/main" count="4192" uniqueCount="2167">
  <si>
    <t>2</t>
  </si>
  <si>
    <t>3</t>
  </si>
  <si>
    <t>4</t>
  </si>
  <si>
    <t>Субъект РФ</t>
  </si>
  <si>
    <t>ИНН</t>
  </si>
  <si>
    <t>КПП</t>
  </si>
  <si>
    <t>Комментарии</t>
  </si>
  <si>
    <t>Расчетные листы</t>
  </si>
  <si>
    <t>Скрытые листы</t>
  </si>
  <si>
    <t>Инструкция</t>
  </si>
  <si>
    <t>Титульный</t>
  </si>
  <si>
    <t>5</t>
  </si>
  <si>
    <t>6</t>
  </si>
  <si>
    <t>Дата/Время</t>
  </si>
  <si>
    <t>Сообщение</t>
  </si>
  <si>
    <t>Статус</t>
  </si>
  <si>
    <t>logical</t>
  </si>
  <si>
    <t>да</t>
  </si>
  <si>
    <t>нет</t>
  </si>
  <si>
    <t>year_list</t>
  </si>
  <si>
    <t>Фамилия, имя, отчество</t>
  </si>
  <si>
    <t>Должность</t>
  </si>
  <si>
    <t>e-mail</t>
  </si>
  <si>
    <t>№ п/п</t>
  </si>
  <si>
    <t>1</t>
  </si>
  <si>
    <t>Является ли данное юридическое лицо подразделением (филиалом) другой организации</t>
  </si>
  <si>
    <t>(код) номер телефона</t>
  </si>
  <si>
    <t>7</t>
  </si>
  <si>
    <t>8</t>
  </si>
  <si>
    <t>Месяц
(MONTH)</t>
  </si>
  <si>
    <t>январь</t>
  </si>
  <si>
    <t>февраль</t>
  </si>
  <si>
    <t>март</t>
  </si>
  <si>
    <t>апрель</t>
  </si>
  <si>
    <t>май</t>
  </si>
  <si>
    <t>июнь</t>
  </si>
  <si>
    <t>июль</t>
  </si>
  <si>
    <t>август</t>
  </si>
  <si>
    <t>сентябрь</t>
  </si>
  <si>
    <t>октябрь</t>
  </si>
  <si>
    <t>ноябрь</t>
  </si>
  <si>
    <t>декабрь</t>
  </si>
  <si>
    <t>На официальном сайте организации</t>
  </si>
  <si>
    <t>На сайте регулирующего органа</t>
  </si>
  <si>
    <t>Месяц
(kind_of_publication)</t>
  </si>
  <si>
    <t>Добавить МО</t>
  </si>
  <si>
    <t>Добавить МР</t>
  </si>
  <si>
    <t>версия шаблона
 (DocProp_Version)</t>
  </si>
  <si>
    <t>код шаблона
(DocProp_TemplateCode)</t>
  </si>
  <si>
    <t>сфера
(TSphere)</t>
  </si>
  <si>
    <t>сфера(латиница)
(TSphere_trans)</t>
  </si>
  <si>
    <t>сфера расширено
(TSphere_full)</t>
  </si>
  <si>
    <t>Квартал
(QUARTER)</t>
  </si>
  <si>
    <t>I квартал</t>
  </si>
  <si>
    <t>II квартал</t>
  </si>
  <si>
    <t>III квартал</t>
  </si>
  <si>
    <t>IV квартал</t>
  </si>
  <si>
    <t>y</t>
  </si>
  <si>
    <t>Гкал/час</t>
  </si>
  <si>
    <t>куб.м/час</t>
  </si>
  <si>
    <t>Единица измерения объема оказываемых услуг ГВС
/kind_of_unit_GVS/</t>
  </si>
  <si>
    <t>тыс.куб.м/сутки</t>
  </si>
  <si>
    <t>Лог обновления</t>
  </si>
  <si>
    <t>Проверка</t>
  </si>
  <si>
    <t>AllSheetsInThisWorkbook</t>
  </si>
  <si>
    <t>TEHSHEET</t>
  </si>
  <si>
    <t>et_union_hor</t>
  </si>
  <si>
    <t>et_union_vert</t>
  </si>
  <si>
    <t>modInfo</t>
  </si>
  <si>
    <t>modReestr</t>
  </si>
  <si>
    <t>modfrmReestr</t>
  </si>
  <si>
    <t>modUpdTemplMain</t>
  </si>
  <si>
    <t>REESTR_ORG</t>
  </si>
  <si>
    <t>modClassifierValidate</t>
  </si>
  <si>
    <t>modProv</t>
  </si>
  <si>
    <t>modHyp</t>
  </si>
  <si>
    <t>modList00</t>
  </si>
  <si>
    <t>modList01</t>
  </si>
  <si>
    <t>modList02</t>
  </si>
  <si>
    <t>modfrmDateChoose</t>
  </si>
  <si>
    <t>modComm</t>
  </si>
  <si>
    <t>modThisWorkbook</t>
  </si>
  <si>
    <t>REESTR_MO</t>
  </si>
  <si>
    <t>modfrmReestrMR</t>
  </si>
  <si>
    <t>modfrmRegion</t>
  </si>
  <si>
    <t>modfrmCheckUpdates</t>
  </si>
  <si>
    <t>0.1</t>
  </si>
  <si>
    <r>
      <rPr>
        <sz val="11"/>
        <color theme="1"/>
        <rFont val="Calibri"/>
        <family val="2"/>
        <charset val="204"/>
        <scheme val="minor"/>
      </rPr>
      <t>Тип отчета</t>
    </r>
    <r>
      <rPr>
        <sz val="11"/>
        <color theme="1"/>
        <rFont val="Calibri"/>
        <family val="2"/>
        <charset val="204"/>
        <scheme val="minor"/>
      </rPr>
      <t xml:space="preserve">
data_type</t>
    </r>
  </si>
  <si>
    <t>Почтовый адрес регулируемой организации</t>
  </si>
  <si>
    <t>Без дифференциации</t>
  </si>
  <si>
    <t>Вид тарифа
/list_of_tariff/</t>
  </si>
  <si>
    <t>mr_id</t>
  </si>
  <si>
    <t>sys_id</t>
  </si>
  <si>
    <t>MR_LIST</t>
  </si>
  <si>
    <t>modfrmReestrObj</t>
  </si>
  <si>
    <t>Фамилия, имя, отчество руководителя</t>
  </si>
  <si>
    <t>ID_TARIFF_NAME</t>
  </si>
  <si>
    <t>VED_NAME</t>
  </si>
  <si>
    <t>REESTR_VT</t>
  </si>
  <si>
    <t>REESTR_VED</t>
  </si>
  <si>
    <t>Вид деятельности</t>
  </si>
  <si>
    <t>et_Comm</t>
  </si>
  <si>
    <t>Дата внесения изменений в информацию, подлежащую раскрытию</t>
  </si>
  <si>
    <t>Сведения</t>
  </si>
  <si>
    <t>Лист заполняется в случае, если на Титульном листе в поле "Тип отчета" выбрано значение «Изменения в раскрытой ранее информации».</t>
  </si>
  <si>
    <t>et_List03</t>
  </si>
  <si>
    <t>Сведения об изменении</t>
  </si>
  <si>
    <t>modList03</t>
  </si>
  <si>
    <t>DataOrg</t>
  </si>
  <si>
    <t>true</t>
  </si>
  <si>
    <t>REESTR_CHS</t>
  </si>
  <si>
    <t>Нет доступных обновлений, версия отчёта актуальна</t>
  </si>
  <si>
    <t>Организация</t>
  </si>
  <si>
    <t>Виды деятельности</t>
  </si>
  <si>
    <t>ID</t>
  </si>
  <si>
    <t>LINK_NAME</t>
  </si>
  <si>
    <t>REGION</t>
  </si>
  <si>
    <t>REESTR_LINK</t>
  </si>
  <si>
    <t>modHTTP</t>
  </si>
  <si>
    <t>modCheckCyan</t>
  </si>
  <si>
    <r>
      <t>Публикация</t>
    </r>
    <r>
      <rPr>
        <sz val="11"/>
        <color theme="1"/>
        <rFont val="Calibri"/>
        <family val="2"/>
        <charset val="204"/>
        <scheme val="minor"/>
      </rPr>
      <t>2</t>
    </r>
  </si>
  <si>
    <t>Муниципальный район</t>
  </si>
  <si>
    <t>Муниципальное образование</t>
  </si>
  <si>
    <t>ОКТМО</t>
  </si>
  <si>
    <t>да/нет</t>
  </si>
  <si>
    <t/>
  </si>
  <si>
    <t>a</t>
  </si>
  <si>
    <t>Наименование территории оказания услуг для целей идентификации</t>
  </si>
  <si>
    <t>Муниципальные районы и муниципальные образования, на территории которых осуществляется оказание услуг</t>
  </si>
  <si>
    <t>Наименование</t>
  </si>
  <si>
    <t>auto</t>
  </si>
  <si>
    <t>МР</t>
  </si>
  <si>
    <t>МО</t>
  </si>
  <si>
    <t>Поле заполняется выбором значений из списка. Если значений для выбора нет - убедитесь, что лист "Территории" заполнен.</t>
  </si>
  <si>
    <t>Территории</t>
  </si>
  <si>
    <t>Дифференциация</t>
  </si>
  <si>
    <t>et_List07_1</t>
  </si>
  <si>
    <t>Тип отчета</t>
  </si>
  <si>
    <t>Единица измерения</t>
  </si>
  <si>
    <t>Сведения об изменениях в первоначально опубликованной информации</t>
  </si>
  <si>
    <t>modList07</t>
  </si>
  <si>
    <t>modList09</t>
  </si>
  <si>
    <t>REESTR_DS</t>
  </si>
  <si>
    <t>man</t>
  </si>
  <si>
    <t>Текущая дата</t>
  </si>
  <si>
    <t>et_List07_4</t>
  </si>
  <si>
    <t>et_List07_5</t>
  </si>
  <si>
    <t>Признак изменения данных на листе Доступ к товарам и услугам</t>
  </si>
  <si>
    <t>Добавить строку</t>
  </si>
  <si>
    <t>et_List09_0</t>
  </si>
  <si>
    <t>et_List09_1</t>
  </si>
  <si>
    <t>et_List09_2</t>
  </si>
  <si>
    <t>Алтайский край</t>
  </si>
  <si>
    <t>Амурская область</t>
  </si>
  <si>
    <t>Волгоградская область</t>
  </si>
  <si>
    <t>Кабардино-Балкарская республика</t>
  </si>
  <si>
    <t>Калининградская область</t>
  </si>
  <si>
    <t>Калужская область</t>
  </si>
  <si>
    <t>Кемеровская область</t>
  </si>
  <si>
    <t>Костромская область</t>
  </si>
  <si>
    <t>Ленинградская область</t>
  </si>
  <si>
    <t>Новосибирская область</t>
  </si>
  <si>
    <t>Омская область</t>
  </si>
  <si>
    <t>Оренбургская область</t>
  </si>
  <si>
    <t>Республика Башкортостан</t>
  </si>
  <si>
    <t>Республика Бурятия</t>
  </si>
  <si>
    <t>Республика Карелия</t>
  </si>
  <si>
    <t>Республика Крым</t>
  </si>
  <si>
    <t>Самарская область</t>
  </si>
  <si>
    <t>Ставропольский край</t>
  </si>
  <si>
    <t>Тверская область</t>
  </si>
  <si>
    <t>Томская область</t>
  </si>
  <si>
    <t>Тульская область</t>
  </si>
  <si>
    <t>Тюменская область</t>
  </si>
  <si>
    <t>Хабаровский край</t>
  </si>
  <si>
    <t>Ханты-Мансийский автономный округ</t>
  </si>
  <si>
    <t>В случае, если регулируемая организация осуществляет несколько видов деятельности, информация о которых подлежит раскрытию, информация по каждому виду деятельности раскрывается отдельно.</t>
  </si>
  <si>
    <t>ALL</t>
  </si>
  <si>
    <t>Дифференциация по территориям оказания услуг</t>
  </si>
  <si>
    <t>Добавить описание территории оказания услуг</t>
  </si>
  <si>
    <t>modServiceModule</t>
  </si>
  <si>
    <t>Ответственный за составление формы</t>
  </si>
  <si>
    <t>Белгородская область</t>
  </si>
  <si>
    <t>Еврейская автономная область</t>
  </si>
  <si>
    <t>Красноярский край</t>
  </si>
  <si>
    <t>Нижегородская область</t>
  </si>
  <si>
    <t>Пермский край</t>
  </si>
  <si>
    <t>Республика Татарстан</t>
  </si>
  <si>
    <t>Рязанская область</t>
  </si>
  <si>
    <t>Удмуртская республика</t>
  </si>
  <si>
    <t>Чувашская республика</t>
  </si>
  <si>
    <t>г.Севастополь</t>
  </si>
  <si>
    <t>Краснодарский край</t>
  </si>
  <si>
    <t>Республика Дагестан</t>
  </si>
  <si>
    <t>Ульяновская область</t>
  </si>
  <si>
    <t>Астраханская область</t>
  </si>
  <si>
    <t>Республика Калмыкия</t>
  </si>
  <si>
    <t>Ростовская область</t>
  </si>
  <si>
    <t>Челябинская область</t>
  </si>
  <si>
    <t>Информация</t>
  </si>
  <si>
    <t>первичное раскрытие информации</t>
  </si>
  <si>
    <t>изменения в раскрытой ранее информации</t>
  </si>
  <si>
    <t>Отсутствует Интернет в границах территории МО, где организация осуществляет регулируемые виды деятельности</t>
  </si>
  <si>
    <r>
      <t xml:space="preserve">Форма 1.0.2 Информация о публикации в печатных изданиях </t>
    </r>
    <r>
      <rPr>
        <sz val="11"/>
        <color theme="1"/>
        <rFont val="Calibri"/>
        <family val="2"/>
        <charset val="204"/>
        <scheme val="minor"/>
      </rPr>
      <t>2</t>
    </r>
  </si>
  <si>
    <t>Параметры формы</t>
  </si>
  <si>
    <t>Описание параметров формы</t>
  </si>
  <si>
    <t>Форма публикации</t>
  </si>
  <si>
    <t>Официальное печатное издание</t>
  </si>
  <si>
    <t>Номер</t>
  </si>
  <si>
    <t>Дата выпуска</t>
  </si>
  <si>
    <t>Ссылка на документ</t>
  </si>
  <si>
    <t>В колонке «Дата выпуска» дата выпуска печатного издания указывается в виде «ДД.ММ.ГГГГ».
В колонке «Ссылка на документ» указывается ссылка на отсканированную копию печатного издания, предварительно загруженную в хранилище федеральной государственной информационной системы «Единая информационно-аналитическая система «Федеральный орган регулирования - региональные органы регулирования - субъекты регулирования» (далее – ФГИС ЕИАС), с опубликованной информацией.
В случае публикации информации в нескольких печатных изданиях информация по каждому из них указывается в отдельной строке.</t>
  </si>
  <si>
    <r>
      <rPr>
        <sz val="11"/>
        <color theme="1"/>
        <rFont val="Calibri"/>
        <family val="2"/>
        <charset val="204"/>
        <scheme val="minor"/>
      </rPr>
      <t>2</t>
    </r>
    <r>
      <rPr>
        <sz val="11"/>
        <color theme="1"/>
        <rFont val="Calibri"/>
        <family val="2"/>
        <charset val="204"/>
        <scheme val="minor"/>
      </rPr>
      <t xml:space="preserve"> В данной форме публикуется информация по каждой из форм раскрытия, данные в которой относятся к муниципальному образованию, в котором отсутствует доступ в информационно-телекоммуникационную сеть «Интернет» (далее – сеть «Интернет»).</t>
    </r>
  </si>
  <si>
    <t>et_List04</t>
  </si>
  <si>
    <t>Перечень форм
(kind_of_forms)</t>
  </si>
  <si>
    <t>Форма 1.0.1</t>
  </si>
  <si>
    <t>Основные параметры раскрываемой информации</t>
  </si>
  <si>
    <t>размерженный МР</t>
  </si>
  <si>
    <t>флаг используемости территории на листе Перечень тарифов</t>
  </si>
  <si>
    <t>копия территорий</t>
  </si>
  <si>
    <t>МР (ОКТМО)</t>
  </si>
  <si>
    <t>0</t>
  </si>
  <si>
    <t>Наименование параметра</t>
  </si>
  <si>
    <r>
      <t xml:space="preserve">Форма 1.0.1 Основные параметры раскрываемой информации </t>
    </r>
    <r>
      <rPr>
        <sz val="11"/>
        <color theme="1"/>
        <rFont val="Calibri"/>
        <family val="2"/>
        <charset val="204"/>
        <scheme val="minor"/>
      </rPr>
      <t>1</t>
    </r>
  </si>
  <si>
    <t>Дата заполнения/внесения изменений</t>
  </si>
  <si>
    <t>Указывается календарная дата первичного заполнения или внесения изменений в форму в виде «ДД.ММ.ГГГГ».</t>
  </si>
  <si>
    <t>Наименование централизованной системы коммунальной инфраструктуры</t>
  </si>
  <si>
    <t>Наименование регулируемого вида деятельности</t>
  </si>
  <si>
    <t>Указывается наименование вида регулируемой деятельности.</t>
  </si>
  <si>
    <t>Территория оказания услуги по регулируемому виду деятельности</t>
  </si>
  <si>
    <t>x</t>
  </si>
  <si>
    <t>Указывается наименование субъекта Российской Федерации</t>
  </si>
  <si>
    <t>муниципальный район</t>
  </si>
  <si>
    <t>Указывается наименование муниципального района, на территории которого организация оказывает услуги по регулируемому виду деятельности.</t>
  </si>
  <si>
    <t>муниципальное образование</t>
  </si>
  <si>
    <r>
      <t xml:space="preserve">  </t>
    </r>
    <r>
      <rPr>
        <sz val="11"/>
        <color theme="1"/>
        <rFont val="Calibri"/>
        <family val="2"/>
        <charset val="204"/>
        <scheme val="minor"/>
      </rPr>
      <t>1</t>
    </r>
    <r>
      <rPr>
        <sz val="11"/>
        <color theme="1"/>
        <rFont val="Calibri"/>
        <family val="2"/>
        <charset val="204"/>
        <scheme val="minor"/>
      </rPr>
      <t xml:space="preserve"> Информация по данной форме публикуется при раскрытии информации по каждой из форм.</t>
    </r>
  </si>
  <si>
    <t>2.1</t>
  </si>
  <si>
    <t>3.1</t>
  </si>
  <si>
    <t>4.1</t>
  </si>
  <si>
    <t>4.1.1.1</t>
  </si>
  <si>
    <t>4.1.1.1.1</t>
  </si>
  <si>
    <t>et_List02_st</t>
  </si>
  <si>
    <t>et_List02_ter</t>
  </si>
  <si>
    <t>et_List02_mr</t>
  </si>
  <si>
    <t>et_List02_mo</t>
  </si>
  <si>
    <t>Форма 1.0.2</t>
  </si>
  <si>
    <t>modList04</t>
  </si>
  <si>
    <t>REESTR_MO_FILTER</t>
  </si>
  <si>
    <t>5.1</t>
  </si>
  <si>
    <t>Архангельская область</t>
  </si>
  <si>
    <t>Брянская область</t>
  </si>
  <si>
    <t>Владимирская область</t>
  </si>
  <si>
    <t>Вологодская область</t>
  </si>
  <si>
    <t>Воронежская область</t>
  </si>
  <si>
    <t>г.Байконур</t>
  </si>
  <si>
    <t>г. Москва</t>
  </si>
  <si>
    <t>г.Санкт-Петербург</t>
  </si>
  <si>
    <t>Забайкальский край</t>
  </si>
  <si>
    <t>Ивановская область</t>
  </si>
  <si>
    <t>Иркутская область</t>
  </si>
  <si>
    <t>Камчатский край</t>
  </si>
  <si>
    <t>Карачаево-Черкесская республика</t>
  </si>
  <si>
    <t>Кировская область</t>
  </si>
  <si>
    <t>Курганская область</t>
  </si>
  <si>
    <t>Курская область</t>
  </si>
  <si>
    <t>Липецкая область</t>
  </si>
  <si>
    <t>Магаданская область</t>
  </si>
  <si>
    <t>Московская область</t>
  </si>
  <si>
    <t>Мурманская область</t>
  </si>
  <si>
    <t>Ненецкий автономный округ</t>
  </si>
  <si>
    <t>Новгородская область</t>
  </si>
  <si>
    <t>Орловская область</t>
  </si>
  <si>
    <t>Пензенская область</t>
  </si>
  <si>
    <t>Приморский край</t>
  </si>
  <si>
    <t>Псковская область</t>
  </si>
  <si>
    <t>Республика Адыгея</t>
  </si>
  <si>
    <t>Республика Алтай</t>
  </si>
  <si>
    <t>Республика Ингушетия</t>
  </si>
  <si>
    <t>Республика Коми</t>
  </si>
  <si>
    <t>Республика Марий Эл</t>
  </si>
  <si>
    <t>Республика Мордовия</t>
  </si>
  <si>
    <t>Республика Саха (Якутия)</t>
  </si>
  <si>
    <t>Республика Северная Осетия-Алания</t>
  </si>
  <si>
    <t>Республика Тыва</t>
  </si>
  <si>
    <t>Республика Хакасия</t>
  </si>
  <si>
    <t>Саратовская область</t>
  </si>
  <si>
    <t>Сахалинская область</t>
  </si>
  <si>
    <t>Свердловская область</t>
  </si>
  <si>
    <t>Смоленская область</t>
  </si>
  <si>
    <t>Тамбовская область</t>
  </si>
  <si>
    <t>Чеченская республика</t>
  </si>
  <si>
    <t>Чукотский автономный округ</t>
  </si>
  <si>
    <t>Ямало-Ненецкий автономный округ</t>
  </si>
  <si>
    <t>Ярославская область</t>
  </si>
  <si>
    <t>ХВС</t>
  </si>
  <si>
    <t>VS</t>
  </si>
  <si>
    <t>Указывается наименование и код муниципального района, муниципального образования в соответствии с Общероссийским классификатором территорий муниципальных образований (далее - ОКТМО), входящего в муниципальный район, на территории которого организация оказывает услуги по регулируемому виду деятельности.
В случае оказания услуг по регулируемому виду деятельности на территории нескольких муниципальных районов (муниципальных образований) данные по каждому их них указываются в отдельной строке.</t>
  </si>
  <si>
    <t xml:space="preserve">Указывается наименование централизованной системы холодного водоснабжения/горячего водоснабжения/водоотведения/теплоснабжения, к которой относится размещаемая информация.
В случае наличия нескольких централизованных систем коммунальной инфраструктуры, информация по каждой из них указывается в отдельной строке. </t>
  </si>
  <si>
    <t>Дифференциация по централизованным системам коммунальной инфраструктуры</t>
  </si>
  <si>
    <t>Добавить централизованную систему коммунальной инфраструктуры</t>
  </si>
  <si>
    <t>Наименование организации</t>
  </si>
  <si>
    <t>Наименование филиала</t>
  </si>
  <si>
    <t>Условное наименование централизованной системы коммунальной инфраструктуры для целей идентификации.</t>
  </si>
  <si>
    <t>В случае, если регулируемыми организациями оказываются услуги по нескольким технологически не связанным между собой  централизованным системам коммунальной инфраструктуры и если в отношении указанных централизованных систем устанавливаются различные тарифы, то информация раскрывается отдельно по каждой централизованной системе коммунальной инфраструктуры.</t>
  </si>
  <si>
    <t>Отчётный период (год)</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</si>
  <si>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</si>
  <si>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</si>
  <si>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</si>
  <si>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</si>
  <si>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 регулируемой организации в сфере холодного водоснабжения</t>
  </si>
  <si>
    <t>Перечень муниципальных районов и муниципальных образований (территорий оказания услуг)</t>
  </si>
  <si>
    <t>Территория оказания услуг</t>
  </si>
  <si>
    <t>Добавить территорию оказания услуг</t>
  </si>
  <si>
    <t>Информация, подлежащая раскрытию</t>
  </si>
  <si>
    <t>Выручка от регулируемого вида деятельности</t>
  </si>
  <si>
    <t>2.1.1</t>
  </si>
  <si>
    <t>2.1.2</t>
  </si>
  <si>
    <t>Способ приобретения</t>
  </si>
  <si>
    <t>Средневзвешенная стоимость 1 кВт.ч (с учетом мощности)</t>
  </si>
  <si>
    <t>Расходы на оплату труда основного производственного персонала</t>
  </si>
  <si>
    <t>Отчисления на социальные нужды основного производственного персонала</t>
  </si>
  <si>
    <t>Расходы на оплату труда административно-управленческого персонала</t>
  </si>
  <si>
    <t>Отчисления на социальные нужды административно-управленческого персонала</t>
  </si>
  <si>
    <t>Расходы на амортизацию основных производственных средств</t>
  </si>
  <si>
    <t>Расходы на аренду имущества, используемого для осуществления регулируемого вида деятельности</t>
  </si>
  <si>
    <t>Расходы на текущий ремонт</t>
  </si>
  <si>
    <t>Расходы на капитальный ремонт</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</si>
  <si>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</si>
  <si>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SUM_CALC</t>
  </si>
  <si>
    <t>Добавить прочие расходы</t>
  </si>
  <si>
    <t>Чистая прибыль, полученная от регулируемого вида деятельности, в том числе:</t>
  </si>
  <si>
    <t>Изменение стоимости основных фондов, в том числе:</t>
  </si>
  <si>
    <t>Годовая бухгалтерская отчетность, включая бухгалтерский баланс и приложения к нему</t>
  </si>
  <si>
    <t>9</t>
  </si>
  <si>
    <t>10</t>
  </si>
  <si>
    <t>11</t>
  </si>
  <si>
    <t>12</t>
  </si>
  <si>
    <t>13</t>
  </si>
  <si>
    <t>14</t>
  </si>
  <si>
    <t>15</t>
  </si>
  <si>
    <t>Среднесписочная численность основного производственного персонала</t>
  </si>
  <si>
    <t>16</t>
  </si>
  <si>
    <t>Реквизиты договора</t>
  </si>
  <si>
    <t>Наименование товара/услуги</t>
  </si>
  <si>
    <t>Объем приобретенных товаров, услуг</t>
  </si>
  <si>
    <t>Единица измерения объема</t>
  </si>
  <si>
    <t>Доля расходов, % (от суммы расходов по указанной статье)</t>
  </si>
  <si>
    <t>Добавить мероприятие</t>
  </si>
  <si>
    <t>Дата утверждения инвестиционной программы</t>
  </si>
  <si>
    <t>Наименование органа местного самоуправления, согласовавшего инвестиционную программу</t>
  </si>
  <si>
    <t>8.0</t>
  </si>
  <si>
    <t>i</t>
  </si>
  <si>
    <t>Добавить источники</t>
  </si>
  <si>
    <t>8.1</t>
  </si>
  <si>
    <t>Добавить год</t>
  </si>
  <si>
    <t>Целевые показатели инвестиционной программы</t>
  </si>
  <si>
    <t>9.1</t>
  </si>
  <si>
    <t>Срок окупаемости</t>
  </si>
  <si>
    <t>лет</t>
  </si>
  <si>
    <t>9.1.1</t>
  </si>
  <si>
    <t>Факт</t>
  </si>
  <si>
    <t>9.1.2</t>
  </si>
  <si>
    <t>План</t>
  </si>
  <si>
    <t>9.2</t>
  </si>
  <si>
    <t>Перебои в снабжении потребителей</t>
  </si>
  <si>
    <t>9.2.1</t>
  </si>
  <si>
    <t>9.2.2</t>
  </si>
  <si>
    <t>9.3</t>
  </si>
  <si>
    <t>Продолжительность (бесперебойность) поставки товаров и услуг</t>
  </si>
  <si>
    <t>9.3.1</t>
  </si>
  <si>
    <t>9.3.2</t>
  </si>
  <si>
    <t>9.4</t>
  </si>
  <si>
    <t>%</t>
  </si>
  <si>
    <t>9.4.1</t>
  </si>
  <si>
    <t>9.4.2</t>
  </si>
  <si>
    <t>9.5</t>
  </si>
  <si>
    <t>9.5.1</t>
  </si>
  <si>
    <t>9.5.2</t>
  </si>
  <si>
    <t>9.6</t>
  </si>
  <si>
    <t>9.6.1</t>
  </si>
  <si>
    <t>9.6.2</t>
  </si>
  <si>
    <t>9.7</t>
  </si>
  <si>
    <t>9.7.1</t>
  </si>
  <si>
    <t>9.7.2</t>
  </si>
  <si>
    <t>9.8</t>
  </si>
  <si>
    <t>9.8.1</t>
  </si>
  <si>
    <t>9.8.2</t>
  </si>
  <si>
    <t>9.9</t>
  </si>
  <si>
    <t>9.9.1</t>
  </si>
  <si>
    <t>9.9.2</t>
  </si>
  <si>
    <t>9.10</t>
  </si>
  <si>
    <t>Обеспеченность потребления товаров и услуг приборами учета</t>
  </si>
  <si>
    <t>9.10.1</t>
  </si>
  <si>
    <t>9.10.2</t>
  </si>
  <si>
    <t>Добавить показатель</t>
  </si>
  <si>
    <t>print</t>
  </si>
  <si>
    <t>10.0</t>
  </si>
  <si>
    <t>10.1</t>
  </si>
  <si>
    <t>3.2</t>
  </si>
  <si>
    <t>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регулируемой деятельности)</t>
  </si>
  <si>
    <t>Дата сдачи годового бухгалтерского баланса в налоговые органы</t>
  </si>
  <si>
    <t>х</t>
  </si>
  <si>
    <t>Указывается календарная дата сдачи бухгалтерского баланса в налоговые органы в случае, если организация сдает бухгалтерский баланс в налоговые органы по виду регулируемой деятельности, в отношении которого размещаются данные. Дата указывается в виде «ДД.ММ.ГГГГ».</t>
  </si>
  <si>
    <t>тыс. руб.</t>
  </si>
  <si>
    <t>Указывается выручка от регулируемой деятельности по виду деятельности в сфере холодного водоснабжения.</t>
  </si>
  <si>
    <t>Указывается суммарная себестоимость производимых товаров.</t>
  </si>
  <si>
    <t>Себестоимость производимых товаров (оказываемых услуг) по регулируемому виду деятельности, включая:</t>
  </si>
  <si>
    <t>Расходы на оплату холодной воды, приобретаемой у других организаций для последующей подачи потребителям</t>
  </si>
  <si>
    <t>Объем приобретения электрической энергии</t>
  </si>
  <si>
    <t>руб.</t>
  </si>
  <si>
    <t>тыс. кВт·ч</t>
  </si>
  <si>
    <t>3.2.1</t>
  </si>
  <si>
    <t>3.2.2</t>
  </si>
  <si>
    <t>3.3</t>
  </si>
  <si>
    <t>Расходы на химические реагенты, используемые в технологическом процессе</t>
  </si>
  <si>
    <t>3.4</t>
  </si>
  <si>
    <t>Расходы на покупаемую электрическую энергию (мощность), используемую в технологическом процессе:</t>
  </si>
  <si>
    <t>Расходы на оплату труда и отчисления на социальные нужды основного производственного персонала, в том числе:</t>
  </si>
  <si>
    <t>3.4.1</t>
  </si>
  <si>
    <t>3.4.2</t>
  </si>
  <si>
    <t>3.5</t>
  </si>
  <si>
    <t>3.5.1</t>
  </si>
  <si>
    <t>3.5.2</t>
  </si>
  <si>
    <t>Расходы на оплату труда и отчисления на социальные нужды административно-управленческого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</si>
  <si>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</si>
  <si>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Указывается общая сумма расходов на оплату труда и отчислений на социальные нужды административно-управленческого персонала.</t>
  </si>
  <si>
    <t>3.6</t>
  </si>
  <si>
    <t>3.7</t>
  </si>
  <si>
    <t>3.8</t>
  </si>
  <si>
    <t>Общепроизводственные расходы, в том числе:</t>
  </si>
  <si>
    <t>Указывается общая сумма общепроизводственных расходов.</t>
  </si>
  <si>
    <t>3.8.1</t>
  </si>
  <si>
    <t>3.8.2</t>
  </si>
  <si>
    <t>Указываются расходы на текущий ремонт, отнесенные к общепроизводственным расходам.</t>
  </si>
  <si>
    <t>Указываются расходы на капитальный ремонт, отнесенные к общепроизводственным расходам.</t>
  </si>
  <si>
    <t>Общехозяйственные расходы, в том числе:</t>
  </si>
  <si>
    <t>3.9</t>
  </si>
  <si>
    <t>3.9.1</t>
  </si>
  <si>
    <t>3.9.2</t>
  </si>
  <si>
    <t>Указывается общая сумма общехозяйственных расходов.</t>
  </si>
  <si>
    <t>Указываются расходы на текущий ремонт, отнесенные к общехозяйственным расходам.</t>
  </si>
  <si>
    <t>Указываются расходы на капитальный ремонт, отнесенные к общехозяйственным расходам.</t>
  </si>
  <si>
    <t>Расходы на капитальный и текущий ремонт основных производственных средств</t>
  </si>
  <si>
    <t>3.10</t>
  </si>
  <si>
    <t>3.11</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</si>
  <si>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</si>
  <si>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3.12</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</si>
  <si>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</si>
  <si>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том числе:</t>
  </si>
  <si>
    <t>Указываются прочие расходы, которые подлежат отнесению на регулируемые виды деятельности в соответствии с законодательством в сфере водоснабжения и водоотведения.</t>
  </si>
  <si>
    <t>В случае наличия нескольких видов прочих расходов информация указывается в отдельных строках.</t>
  </si>
  <si>
    <t>4.2</t>
  </si>
  <si>
    <t>5.2</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</si>
  <si>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</si>
  <si>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</si>
  <si>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Изменение стоимости основных фондов за счет их ввода в эксплуатацию</t>
  </si>
  <si>
    <t>5.1.1</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</si>
  <si>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</si>
  <si>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</si>
  <si>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</si>
  <si>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регулируемому виду деятельности</t>
  </si>
  <si>
    <t>Объем поднятой воды</t>
  </si>
  <si>
    <t>тыс. куб. м</t>
  </si>
  <si>
    <t>Объем покупной воды</t>
  </si>
  <si>
    <t>Объем воды, пропущенной через очистные сооружения</t>
  </si>
  <si>
    <t>Объем отпущенной потребителям воды, в том числе:</t>
  </si>
  <si>
    <t>11.1</t>
  </si>
  <si>
    <t>11.2</t>
  </si>
  <si>
    <t>Объем отпущенной потребителям воды, определенный по приборам учета</t>
  </si>
  <si>
    <t>Объем отпущенной потребителям воды, определенный расчетным путем (по нормативам потребления)</t>
  </si>
  <si>
    <t>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которой превышает 80 процентов совокупной выручки за отчетный год.</t>
  </si>
  <si>
    <t>Указывается общий объем отпущенной потребителям воды.</t>
  </si>
  <si>
    <t>Потери воды в сетях</t>
  </si>
  <si>
    <t>Удельный расход электроэнергии на подачу воды в сеть</t>
  </si>
  <si>
    <t>Расход воды на собственные нужды, в том числе:</t>
  </si>
  <si>
    <t>Расход воды на хозяйственно-бытовые нужды</t>
  </si>
  <si>
    <t>Показатель использования производственных объектов, в том числе:</t>
  </si>
  <si>
    <t>15.1</t>
  </si>
  <si>
    <t>Указывается доля общего расхода воды на собственные нужны от объема отпуска воды потребителям.</t>
  </si>
  <si>
    <t>Указывается доля расхода воды на хозяйственно-бытовые нужны от объема отпуска воды потребителям.</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</si>
  <si>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</si>
  <si>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Указывается показатель использования по производственному объекту как процент объем перекачки по отношению к пиковому дню отчетного года.</t>
  </si>
  <si>
    <t>В случае наличия нескольких производственных объектов информация по каждому из них указывается в отдельной строке.</t>
  </si>
  <si>
    <t>Добавить производственный объект</t>
  </si>
  <si>
    <t>Информация о расходах на капитальный и текущий ремонт основных производственных средств, расходах на услуги производственного характера</t>
  </si>
  <si>
    <t>et_List05_4</t>
  </si>
  <si>
    <t>NOTSHOW</t>
  </si>
  <si>
    <t>Добавить поставщика</t>
  </si>
  <si>
    <t>Добавить товар/услугу</t>
  </si>
  <si>
    <t>Добавить способ</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</si>
  <si>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</si>
  <si>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</si>
  <si>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</si>
  <si>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</si>
  <si>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 xml:space="preserve">Указывается информация отдельно по организациям, сумма оплаты услуг которых превышает 20% суммы расходов на капитальный и текущий ремонт основных производственных средства.
Способ приобретения определяется из перечня: Торги/аукционы; Прямые договора без торгов; Прочее
В случае наличия нескольких поставщиков, договоров, товаров и (или) услуг информация по ним указывается в отдельных строках.
</t>
  </si>
  <si>
    <t>Указывается информация отдельно по организациям, сумма оплаты услуг которых превышает 20% суммы расходов на услуги производственного характера.
Способ приобретения определяется из перечня: Торги/аукционы; Прямые договора без торгов; Прочее
В случае наличия нескольких поставщиков, договоров, товаров и (или) услуг информация по ним указывается в отдельных строках.</t>
  </si>
  <si>
    <t>\</t>
  </si>
  <si>
    <t>Стоимость, тыс. руб.</t>
  </si>
  <si>
    <t>1.1</t>
  </si>
  <si>
    <t>ч</t>
  </si>
  <si>
    <t>Итого по поставщику, в том числе</t>
  </si>
  <si>
    <t>Информация об основных потребительских характеристиках регулируемых товаров и услуг регулируемой организации и их соответствии установленным требованиям</t>
  </si>
  <si>
    <t>Количество аварий на системах холодного водоснабжения</t>
  </si>
  <si>
    <t>ед. на км</t>
  </si>
  <si>
    <t>Количество случаев ограничения подачи холодной воды по графику</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</si>
  <si>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</si>
  <si>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ограничения подачи холодной воды по графику для ограничений сроком менее 24 часов</t>
  </si>
  <si>
    <t xml:space="preserve">срок действия ограничений подачи холодной воды по графику для ограничений сроком менее 24 часов </t>
  </si>
  <si>
    <t>количество случаев ограничения подачи холодной воды по графику для ограничений сроком 24 часа и более</t>
  </si>
  <si>
    <t>срок действия ограничений подачи холодной воды по графику для ограничений сроком 24 часа и более</t>
  </si>
  <si>
    <t>Указывается суммарное количество ограничений подачи холодной воды по графику в течение отчетного периода. В расчет принимаются ограничения сроком менее 24 часов каждое.</t>
  </si>
  <si>
    <t>Указывается сумма времени ограничений подачи холодной воды по графику в течение отчетного периода. В расчет принимаются ограничения сроком менее 24 часов каждое.</t>
  </si>
  <si>
    <t>Указывается суммарное количество ограничений подачи холодной воды по графику в течение отчетного периода. В расчет принимаются ограничения сроком 24 часа и более каждое.</t>
  </si>
  <si>
    <t>Указывается сумма времени ограничений подачи холодной воды по графику в течение отчетного периода. В расчет принимаются ограничения сроком 24 часа и более каждое.</t>
  </si>
  <si>
    <t>ед.</t>
  </si>
  <si>
    <t>2.2.1</t>
  </si>
  <si>
    <t>2.2.2</t>
  </si>
  <si>
    <t>Доля потребителей, затронутых ограничениями подачи холодной воды</t>
  </si>
  <si>
    <t>доля потребителей, затронутых ограничениями подачи холодной воды для ограничений сроком менее 24 часов</t>
  </si>
  <si>
    <t>доля потребителей, затронутых ограничениями подачи холодной воды для ограничений сроком менее 24 часа и более</t>
  </si>
  <si>
    <t xml:space="preserve">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 </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</si>
  <si>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</si>
  <si>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4.3</t>
  </si>
  <si>
    <t>4.3.1</t>
  </si>
  <si>
    <t>4.3.2</t>
  </si>
  <si>
    <t>4.4</t>
  </si>
  <si>
    <t>4.5</t>
  </si>
  <si>
    <t>мутность</t>
  </si>
  <si>
    <t>цветность</t>
  </si>
  <si>
    <t>хлор остаточный общий, в том числе:</t>
  </si>
  <si>
    <t>хлор остаточный связанный</t>
  </si>
  <si>
    <t>хлор остаточный свободный</t>
  </si>
  <si>
    <t>общие колиформные бактерии</t>
  </si>
  <si>
    <t>термотолерантные колиформные бактерии</t>
  </si>
  <si>
    <t>Общее количество проведенных проб, выявивших несоответствие холодной воды санитарным нормам (предельно допустимой концентрации), в том числе по следующим показателям:</t>
  </si>
  <si>
    <t>Общее количество проведенных проб качества воды, в том числе по следующим показателям:</t>
  </si>
  <si>
    <t>5.3</t>
  </si>
  <si>
    <t>5.3.1</t>
  </si>
  <si>
    <t>5.3.2</t>
  </si>
  <si>
    <t>5.4</t>
  </si>
  <si>
    <t>5.5</t>
  </si>
  <si>
    <t>Доля исполненных в срок договоров о подключении</t>
  </si>
  <si>
    <t>Указывается процент общего количества заключенных договоров о подключении.</t>
  </si>
  <si>
    <t>Средняя продолжительность рассмотрения заявлений о подключении</t>
  </si>
  <si>
    <t>дн.</t>
  </si>
  <si>
    <t>О результатах технического обследования централизованных систем холодного водоснабжения, в том числе:</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</si>
  <si>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</si>
  <si>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Указывается ссылка на документ, предварительно загруженный в хранилище файлов ФГИС ЕИАС.</t>
  </si>
  <si>
    <r>
      <t>Информация об инвестиционных программах регулируемой организации</t>
    </r>
    <r>
      <rPr>
        <sz val="11"/>
        <color theme="1"/>
        <rFont val="Calibri"/>
        <family val="2"/>
        <charset val="204"/>
        <scheme val="minor"/>
      </rPr>
      <t>1</t>
    </r>
  </si>
  <si>
    <t>Информация раскрывается в случае, если регулируемая организация выполняет или планирует выполнение инвестиционной программы в отчетном периоде.</t>
  </si>
  <si>
    <t>В случае выполнения нескольких мероприятий информация по каждому из них указывается в отдельной колонке</t>
  </si>
  <si>
    <r>
      <t>Мероприятие</t>
    </r>
    <r>
      <rPr>
        <sz val="11"/>
        <color theme="1"/>
        <rFont val="Calibri"/>
        <family val="2"/>
        <charset val="204"/>
        <scheme val="minor"/>
      </rPr>
      <t>2</t>
    </r>
  </si>
  <si>
    <t>Инвестиционная программа в целом</t>
  </si>
  <si>
    <t>Наименование инвестиционной программы/мероприятия</t>
  </si>
  <si>
    <t>Дата изменения инвестиционной программы</t>
  </si>
  <si>
    <t>Цель инвестиционной программы</t>
  </si>
  <si>
    <t>Цель инвестиционной программы определяется из перечня: Автоматизация (с уменьшением штата); Уменьшение удельных затрат (повышение коэффициента полезного действия); Уменьшение издержек на производство; Снижение аварийности; Прочее
Возможен выбор нескольких пунктов.</t>
  </si>
  <si>
    <t>Дата изменения инвестиционной программы указывается (в случае наличия изменения) в виде «ДД.ММ.ГГГГ».</t>
  </si>
  <si>
    <t>Дата утверждения инвестиционной программы указывается в виде «ДД.ММ.ГГГГ».</t>
  </si>
  <si>
    <t>Наименование уполномоченного органа, утвердившего программу</t>
  </si>
  <si>
    <t>Указывается уполномоченный в соответствии с законодательством Российской Федерации орган власти, утвердивший инвестиционную программу.</t>
  </si>
  <si>
    <t>Срок начала реализации инвестиционной программы/мероприятия</t>
  </si>
  <si>
    <t>Срок начала реализации инвестиционной программы/мероприятия указывается в виде «ДД.ММ.ГГГГ».</t>
  </si>
  <si>
    <t>Срок окончания реализации инвестиционной программы/мероприятия</t>
  </si>
  <si>
    <t>Срок окончания реализации инвестиционной программы/мероприятия указывается в виде «ДД.ММ.ГГГГ».</t>
  </si>
  <si>
    <t>Потребность в финансовых средствах, необходимых для реализации инвестиционной программы, в том числе с разбивкой по годам, мероприятиям и источникам финансирования инвестиционной программы:</t>
  </si>
  <si>
    <t>Указывается суммарная потребность в финансовых средствах, необходимых для реализации инвестиционной программы, по всем источникам финансирования.</t>
  </si>
  <si>
    <t>Год реализации инвестиционной программы/мероприятия должен содержаться в сроке реализации инвестиционной программы, определенном в пунктах 6 и 7 данной формы.
В случае реализации инвестиционной программы/мероприятия в течение нескольких лет информация по каждому году указывается в отдельных строках.</t>
  </si>
  <si>
    <t>Вид источника финансирования определяется из перечня: Кредиты банков; Кредиты иностранных банков; Заемные средства др. организаций; Федеральный бюджет; Бюджет субъекта Российской Федерации; Бюджет муниципального образования; Средства внебюджетных фондов; Прибыль, направленная на инвестиции; Амортизация; Инвестиционная надбавка к тарифу; Плата за подключение (технологическое присоединение);  Прочие средства.
В случае наличия нескольких источников финансирования информация по каждому из них указывается в отдельных строках.</t>
  </si>
  <si>
    <t>Источники финансирования
/source_of_funding/</t>
  </si>
  <si>
    <t>кредиты банков</t>
  </si>
  <si>
    <t>кредиты иностранных банков</t>
  </si>
  <si>
    <t>федеральный бюджет</t>
  </si>
  <si>
    <t>бюджет муниципального образования</t>
  </si>
  <si>
    <t>амортизация</t>
  </si>
  <si>
    <t>инвестиционная надбавка к тарифу</t>
  </si>
  <si>
    <t>прочие средства</t>
  </si>
  <si>
    <t>заемные средства др. организаций</t>
  </si>
  <si>
    <t>бюджет субъекта Российской Федерации</t>
  </si>
  <si>
    <t>средства внебюджетных фондов</t>
  </si>
  <si>
    <t>прибыль, направленная на инвестиции</t>
  </si>
  <si>
    <t>плата за подключение (технологическое присоединение)</t>
  </si>
  <si>
    <t>Форма 2.7.1</t>
  </si>
  <si>
    <t>Форма 2.7.2</t>
  </si>
  <si>
    <t>Форма 2.8</t>
  </si>
  <si>
    <t>Форма 2.9</t>
  </si>
  <si>
    <t>час./чел.</t>
  </si>
  <si>
    <t>час./день</t>
  </si>
  <si>
    <t xml:space="preserve">Доля потерь и неучтенного потребления </t>
  </si>
  <si>
    <t>Численность населения, получающего услуги данной организации</t>
  </si>
  <si>
    <t>Удельное водопотребление</t>
  </si>
  <si>
    <t>Расход электроэнергии на поставку воды</t>
  </si>
  <si>
    <t>Количество аварий</t>
  </si>
  <si>
    <t>Производительность труда</t>
  </si>
  <si>
    <t>Указывается фактическое значение отношения суммы произведений продолжительности отключений и количества пострадавших потребителей от каждого из этих отключений к количеству потребителей, проживающих в домах, в которых проходили отключения в отчетном периоде.</t>
  </si>
  <si>
    <t>Указывается плановое значение отношения суммы произведений
продолжительности отключений и количества пострадавших потребителей от каждого из этих отключений к количеству потребителей, проживающих в домах, в которых проходили отключения в отчетном периоде.</t>
  </si>
  <si>
    <t>Указывается фактическое значение отношения количества часов предоставления услуг к количеству календарных дней в отчетном периоде.</t>
  </si>
  <si>
    <t>Указывается плановое значение отношения количества часов предоставления услуг к количеству календарных дней в отчетном периоде.</t>
  </si>
  <si>
    <t>Указывается фактическое значение доли потерь и неучтенного потребления воды в общем объеме воды, поданной в водопроводную сеть в отчетном периоде.</t>
  </si>
  <si>
    <t>Указывается плановое значение доли потерь и неучтенного потребления воды в общем объеме воды, поданной в водопроводную сеть в отчетном периоде.</t>
  </si>
  <si>
    <t>Указывается фактическое значение численности населения, проживающего в многоквартирных и жилых домах, подключенных к системе холодного водоснабжения в отчетном периоде.</t>
  </si>
  <si>
    <t>Указывается плановое значение численности населения, проживающего в многоквартирных и жилых домах, подключенных к системе холодного водоснабжения в отчетном периоде.</t>
  </si>
  <si>
    <t>Указывается фактическое значение объема потребления воды в расчете на одного человека, получающего услуги организации в отчетном периоде.</t>
  </si>
  <si>
    <t>Указывается плановое значение объема потребления воды в расчете на одного человека, получающего услуги организации в отчетном периоде.</t>
  </si>
  <si>
    <t>Указывается фактическое значение отношения расходов электроэнергии на производство/транспортировку воды к объему производства/транспортировки воды в отчетном периоде.</t>
  </si>
  <si>
    <t>Указывается плановое значение отношения расходов электроэнергии на    
производство/транспортировку воды к объему производства/транспортировки воды в отчетном периоде.</t>
  </si>
  <si>
    <t>Указывается фактическое значение отношения количества аварий на системах коммунальной инфраструктуры к протяженности сетей в отчетном периоде.</t>
  </si>
  <si>
    <t>Указывается плановое значение отношения количества аварий на системах коммунальной инфраструктуры к протяженности сетей в отчетном периоде.</t>
  </si>
  <si>
    <t>В случае наличия дополнительных целевых показателей инвестиционной программы информация по ним указывается в отдельных строках.</t>
  </si>
  <si>
    <t>Указывается фактическое значение отношение фонда оплаты труда к численности всех рабочих основного вида деятельности организации.  
В число рабочих основного вида деятельности включаются рабочие, занятые на производственных процессах по подъему, очистке и транспортировке воды.</t>
  </si>
  <si>
    <t>Указывается плановое значение отношение фонда оплаты труда к численности всех рабочих основного вида деятельности организации.  
В число рабочих основного вида деятельности включаются рабочие, занятые на производственных процессах по подъему, очистке и транспортировке воды.</t>
  </si>
  <si>
    <t>Использование инвестиционных средств за отчетный период</t>
  </si>
  <si>
    <t>Использовано инвестиционных средств всего в отчетном периоде, в том числе:</t>
  </si>
  <si>
    <t>Указывается сумма использованных инвестиционных средства по всем источникам финансирования в отчетном периоде.</t>
  </si>
  <si>
    <t>Вид источника финансирования определяется из перечня: Кредиты банков; Кредиты иностранных банков; Заемные средства др. организаций; Федеральный бюджет; Бюджет субъекта Российской Федерации; Бюджет муниципального образования; Средства внебюджетных фондов; Прибыль, направленная на инвестиции; Амортизация; Инвестиционная надбавка к тарифу; Плата за подключение (технологическое присоединение); Прочие средства.
В случае наличия нескольких источников финансирования информация по каждому из них указывается в отдельных строках.</t>
  </si>
  <si>
    <t>Указывается сумма использованных инвестиционных средств в I квартале отчетного периода по всем источникам финансирования.</t>
  </si>
  <si>
    <t>Указывается сумма использованных инвестиционных средств в II квартале отчетного периода по всем источникам финансирования.</t>
  </si>
  <si>
    <t>Указывается сумма использованных инвестиционных средств в III квартале отчетного периода по всем источникам финансирования.</t>
  </si>
  <si>
    <t>Указывается сумма использованных инвестиционных средств в IV квартале отчетного периода по всем источникам финансирования.</t>
  </si>
  <si>
    <t>чел.</t>
  </si>
  <si>
    <t>куб. м/чел.</t>
  </si>
  <si>
    <t>кВт·ч /куб. м</t>
  </si>
  <si>
    <t>ед./км</t>
  </si>
  <si>
    <t>тыс. руб./чел.</t>
  </si>
  <si>
    <t>3.12.0</t>
  </si>
  <si>
    <t>16.0</t>
  </si>
  <si>
    <t>4.0</t>
  </si>
  <si>
    <t>цель инвестиционной программы /kind_of_purchase_method/</t>
  </si>
  <si>
    <t>цель инвестиционной программы /objective_of_IPR/</t>
  </si>
  <si>
    <t>автоматизация (с уменьшением штата)</t>
  </si>
  <si>
    <t>уменьшение удельных затрат (повышение КПД)</t>
  </si>
  <si>
    <t>уменьшение издержек на производство</t>
  </si>
  <si>
    <t>снижение аварийности</t>
  </si>
  <si>
    <t>прочее</t>
  </si>
  <si>
    <t>Форма 1.0.1 | Форма 2.7.1</t>
  </si>
  <si>
    <t>modfrmSelectData</t>
  </si>
  <si>
    <t>modList06</t>
  </si>
  <si>
    <t>modList05</t>
  </si>
  <si>
    <t>modList08</t>
  </si>
  <si>
    <t>Информация об инвестиционных программах регулируемой организации</t>
  </si>
  <si>
    <t>FAS.JKH.OPEN.INFO.BALANCE.HVS</t>
  </si>
  <si>
    <t>Применяется дифференциация тарифа по централизованным системам холодного водоснабжения?</t>
  </si>
  <si>
    <t>Информация по скольким централизованным системам холодного водоснабжения будет заполнена в шаблоне?</t>
  </si>
  <si>
    <t>человек</t>
  </si>
  <si>
    <t>тыс. кВт·ч или тыс. куб. м</t>
  </si>
  <si>
    <t>Торги/аукционы</t>
  </si>
  <si>
    <t>Прямые договора без торгов</t>
  </si>
  <si>
    <t>Прочее</t>
  </si>
  <si>
    <t>отсутствует</t>
  </si>
  <si>
    <t>Дифференциация по территориям и системам коммунальной инфраструктуры применяется для инвестиционных программ</t>
  </si>
  <si>
    <t>Проверка доступных обновлений...</t>
  </si>
  <si>
    <t>Доступно обновление до версии 1.0.5</t>
  </si>
  <si>
    <t>Описание изменений: Версии 1.0.5
1. Корректировка при сохранении в части заполненности листа 'Территории'
Версии 1.0.4, 1.0.3
1. Исправление формулы расчета показателя 'Доля расходов, % (от суммы расходов по указанной статье)' листа 'Форма 2.7.2'
Версия 1.0.2
1. Корректировка ограничений пункта 'Среднесписочная численность основного производственного персонала' листа 'Форма 2.7.1'
Версия 1.0.1
1. Исправление отображения листа 'Форма 2.9' при отсутствии у организации инвестиционной программы</t>
  </si>
  <si>
    <t>Размер файла обновления: 410112 байт</t>
  </si>
  <si>
    <t>Подготовка к обновлению...</t>
  </si>
  <si>
    <t>Создание резервной копии отменено, обновление прервано</t>
  </si>
  <si>
    <t>Предупреждение</t>
  </si>
  <si>
    <t>15.04.2020</t>
  </si>
  <si>
    <t>https://portal.eias.ru/Portal/DownloadPage.aspx?type=12&amp;guid=????????-????-????-????-????????????</t>
  </si>
  <si>
    <t>https://eias.fstrf.ru/disclo/get_file?p_guid=????????-????-????-????-????????????</t>
  </si>
  <si>
    <t>Холодное водоснабжение. Питьевая вода</t>
  </si>
  <si>
    <t>Холодное водоснабжение. Техническая вода</t>
  </si>
  <si>
    <t>Холодное водоснабжение. Подвозная вода</t>
  </si>
  <si>
    <t>Транспортировка. Питьевая вода</t>
  </si>
  <si>
    <t>Транспортировка. Техническая вода</t>
  </si>
  <si>
    <t>Транспортировка. Подвозная вода</t>
  </si>
  <si>
    <t>Подключение (технологическое присоединение) к централизованной системе водоснабжения</t>
  </si>
  <si>
    <t>Обновление отменено пользователем</t>
  </si>
  <si>
    <t>REGION_ID</t>
  </si>
  <si>
    <t>REGION_NAME</t>
  </si>
  <si>
    <t>RST_ORG_ID</t>
  </si>
  <si>
    <t>ORG_NAME</t>
  </si>
  <si>
    <t>INN_NAME</t>
  </si>
  <si>
    <t>KPP_NAME</t>
  </si>
  <si>
    <t>ORG_START_DATE</t>
  </si>
  <si>
    <t>ORG_END_DATE</t>
  </si>
  <si>
    <t>2588</t>
  </si>
  <si>
    <t>30373171</t>
  </si>
  <si>
    <t>АО "АИП-Фосфаты"</t>
  </si>
  <si>
    <t>3233010279</t>
  </si>
  <si>
    <t>325701001</t>
  </si>
  <si>
    <t>01-03-2001 00:00:00</t>
  </si>
  <si>
    <t>27718861</t>
  </si>
  <si>
    <t>АО "БХЗ им. 50-летия СССР"</t>
  </si>
  <si>
    <t>3255517496</t>
  </si>
  <si>
    <t>325501001</t>
  </si>
  <si>
    <t>09-12-2011 00:00:00</t>
  </si>
  <si>
    <t>31240544</t>
  </si>
  <si>
    <t>АО "Брянскавтодор" Почепский ДРСУч</t>
  </si>
  <si>
    <t>3250510627</t>
  </si>
  <si>
    <t>325243001</t>
  </si>
  <si>
    <t>26544144</t>
  </si>
  <si>
    <t>АО "Брянскагроздравница"</t>
  </si>
  <si>
    <t>3234032959</t>
  </si>
  <si>
    <t>324101001</t>
  </si>
  <si>
    <t>23-05-2014 00:00:00</t>
  </si>
  <si>
    <t>30899972</t>
  </si>
  <si>
    <t>АО "Брянский химический завод имени 50-летия СССР"</t>
  </si>
  <si>
    <t>324501001</t>
  </si>
  <si>
    <t>26355786</t>
  </si>
  <si>
    <t>АО "Брянский электромеханический завод"</t>
  </si>
  <si>
    <t>3255517577</t>
  </si>
  <si>
    <t>15-12-2011 00:00:00</t>
  </si>
  <si>
    <t>30372416</t>
  </si>
  <si>
    <t>АО "ГУ ЖКХ"</t>
  </si>
  <si>
    <t>5116000922</t>
  </si>
  <si>
    <t>695243001</t>
  </si>
  <si>
    <t>30806679</t>
  </si>
  <si>
    <t>695245001</t>
  </si>
  <si>
    <t>26355769</t>
  </si>
  <si>
    <t>АО "Карачевский завод Электродеталь"</t>
  </si>
  <si>
    <t>3254511340</t>
  </si>
  <si>
    <t>19-07-2011 00:00:00</t>
  </si>
  <si>
    <t>28061931</t>
  </si>
  <si>
    <t>АО "МАБ"</t>
  </si>
  <si>
    <t>3245501698</t>
  </si>
  <si>
    <t>27-05-2008 00:00:00</t>
  </si>
  <si>
    <t>27675898</t>
  </si>
  <si>
    <t>АО "Термотрон-Завод"</t>
  </si>
  <si>
    <t>3233010110</t>
  </si>
  <si>
    <t>16-07-2002 00:00:00</t>
  </si>
  <si>
    <t>28451411</t>
  </si>
  <si>
    <t>АО "Транснефть - Дружба"</t>
  </si>
  <si>
    <t>3235002178</t>
  </si>
  <si>
    <t>26355790</t>
  </si>
  <si>
    <t>АО "УК "Брянский машиностороительный завод"</t>
  </si>
  <si>
    <t>3232035432</t>
  </si>
  <si>
    <t>12-08-2002 00:00:00</t>
  </si>
  <si>
    <t>28468093</t>
  </si>
  <si>
    <t>АО "Унечский водоканал"</t>
  </si>
  <si>
    <t>3253501733</t>
  </si>
  <si>
    <t>325301001</t>
  </si>
  <si>
    <t>16-04-2013 00:00:00</t>
  </si>
  <si>
    <t>30916756</t>
  </si>
  <si>
    <t>АО "Учхоз "Кокино"</t>
  </si>
  <si>
    <t>3245508453</t>
  </si>
  <si>
    <t>16-01-2012 00:00:00</t>
  </si>
  <si>
    <t>26811251</t>
  </si>
  <si>
    <t>АО "Юго-Запад транснефтепродукт"</t>
  </si>
  <si>
    <t>6317026217</t>
  </si>
  <si>
    <t>631105001</t>
  </si>
  <si>
    <t>26539923</t>
  </si>
  <si>
    <t>Администрация Лопазненского поселения</t>
  </si>
  <si>
    <t>3253001681</t>
  </si>
  <si>
    <t>26652310</t>
  </si>
  <si>
    <t>Алтуховская поселковая администрация Навлинского района</t>
  </si>
  <si>
    <t>3249000974</t>
  </si>
  <si>
    <t>324901001</t>
  </si>
  <si>
    <t>26551110</t>
  </si>
  <si>
    <t>Бошинская сельская администрация</t>
  </si>
  <si>
    <t>3254003956</t>
  </si>
  <si>
    <t>325401001</t>
  </si>
  <si>
    <t>27507758</t>
  </si>
  <si>
    <t>Брахловская с/а</t>
  </si>
  <si>
    <t>3241002698</t>
  </si>
  <si>
    <t>27566667</t>
  </si>
  <si>
    <t>Веребская сельская администрация Брасовского района</t>
  </si>
  <si>
    <t>3249001061</t>
  </si>
  <si>
    <t>26652314</t>
  </si>
  <si>
    <t>Вздруженская сельская администрация Навлинского района</t>
  </si>
  <si>
    <t>3249000967</t>
  </si>
  <si>
    <t>27755727</t>
  </si>
  <si>
    <t>Воробейнская сельская администрация</t>
  </si>
  <si>
    <t>3245002177</t>
  </si>
  <si>
    <t>27566684</t>
  </si>
  <si>
    <t>Вороновологская сельская администрация Брасовского района</t>
  </si>
  <si>
    <t>3249001255</t>
  </si>
  <si>
    <t>27685865</t>
  </si>
  <si>
    <t>Вышковская сельская администрация</t>
  </si>
  <si>
    <t>3241002659</t>
  </si>
  <si>
    <t>30385284</t>
  </si>
  <si>
    <t>ГБСУСОН "Трубчевский психоневрологический интернат"</t>
  </si>
  <si>
    <t>3230002745</t>
  </si>
  <si>
    <t>323001001</t>
  </si>
  <si>
    <t>11-12-2002 00:00:00</t>
  </si>
  <si>
    <t>26649380</t>
  </si>
  <si>
    <t>ГУП "Брянсккоммунэнерго"</t>
  </si>
  <si>
    <t>3250054100</t>
  </si>
  <si>
    <t>01-04-2004 00:00:00</t>
  </si>
  <si>
    <t>28468051</t>
  </si>
  <si>
    <t>Государственное автономное учреждение здравоохранения  Санаторий "Домашово" для детей с родителями"</t>
  </si>
  <si>
    <t>3245507273</t>
  </si>
  <si>
    <t>26652288</t>
  </si>
  <si>
    <t>Денисковичская сельская администрация Злынковского района</t>
  </si>
  <si>
    <t>3241002994</t>
  </si>
  <si>
    <t>27566697</t>
  </si>
  <si>
    <t>Добриковская сельская администрация Брасовского района</t>
  </si>
  <si>
    <t>3249001199</t>
  </si>
  <si>
    <t>26652342</t>
  </si>
  <si>
    <t>Доброводская сельская администрация Севского района</t>
  </si>
  <si>
    <t>3249001368</t>
  </si>
  <si>
    <t>26558018</t>
  </si>
  <si>
    <t>Домашовская сельская администрация</t>
  </si>
  <si>
    <t>3245002441</t>
  </si>
  <si>
    <t>26355847</t>
  </si>
  <si>
    <t>Дроновская сельская администрация</t>
  </si>
  <si>
    <t>3254003924</t>
  </si>
  <si>
    <t>27507782</t>
  </si>
  <si>
    <t>Дубровская с/а</t>
  </si>
  <si>
    <t>3249001343</t>
  </si>
  <si>
    <t>26545098</t>
  </si>
  <si>
    <t>Журиничская сельская администрация</t>
  </si>
  <si>
    <t>3245002434</t>
  </si>
  <si>
    <t>28070124</t>
  </si>
  <si>
    <t>ЗАО ""ПО "ИРМАШ"</t>
  </si>
  <si>
    <t>3250525856</t>
  </si>
  <si>
    <t>26510197</t>
  </si>
  <si>
    <t>ЗАО "Брянский завод силикатного кирпича"</t>
  </si>
  <si>
    <t>3232033234</t>
  </si>
  <si>
    <t>12-07-2001 00:00:00</t>
  </si>
  <si>
    <t>28903610</t>
  </si>
  <si>
    <t>ЗАО "Брянский химический завод им. А.И. Поддубного"</t>
  </si>
  <si>
    <t>3235017784</t>
  </si>
  <si>
    <t>323501001</t>
  </si>
  <si>
    <t>26355772</t>
  </si>
  <si>
    <t>ЗАО "Клинцовская ПМК - 45"</t>
  </si>
  <si>
    <t>3217002200</t>
  </si>
  <si>
    <t>321701001</t>
  </si>
  <si>
    <t>27622715</t>
  </si>
  <si>
    <t>ЗАО "Клинцовский силикатный завод"</t>
  </si>
  <si>
    <t>3217003193</t>
  </si>
  <si>
    <t>26355797</t>
  </si>
  <si>
    <t>ЗАО "Паросиловое хозяйство"</t>
  </si>
  <si>
    <t>3233006522</t>
  </si>
  <si>
    <t>28798048</t>
  </si>
  <si>
    <t>ЗАО "Старобобовичская ПМК", Новозыбковский район</t>
  </si>
  <si>
    <t>3222001890</t>
  </si>
  <si>
    <t>322201001</t>
  </si>
  <si>
    <t>28489891</t>
  </si>
  <si>
    <t>ИП Алиев А. А. Оглы</t>
  </si>
  <si>
    <t>771565037838</t>
  </si>
  <si>
    <t>13-01-2005 00:00:00</t>
  </si>
  <si>
    <t>28468035</t>
  </si>
  <si>
    <t>ИП Такварова Оксана Ивановна</t>
  </si>
  <si>
    <t>323408145390</t>
  </si>
  <si>
    <t>23-04-2004 00:00:00</t>
  </si>
  <si>
    <t>27507762</t>
  </si>
  <si>
    <t>Истопская с/а</t>
  </si>
  <si>
    <t>3241002803</t>
  </si>
  <si>
    <t>27507766</t>
  </si>
  <si>
    <t>Каменскохуторская с/а</t>
  </si>
  <si>
    <t>3241002539</t>
  </si>
  <si>
    <t>27566795</t>
  </si>
  <si>
    <t>Кирилловская с/администрация Климовский район</t>
  </si>
  <si>
    <t>3241002634</t>
  </si>
  <si>
    <t>26652316</t>
  </si>
  <si>
    <t>Клюковенская сельская администрация Навлинского района</t>
  </si>
  <si>
    <t>3249001128</t>
  </si>
  <si>
    <t>26652366</t>
  </si>
  <si>
    <t>Колхоз "Прогресс"</t>
  </si>
  <si>
    <t>3217001140</t>
  </si>
  <si>
    <t>26-11-2002 00:00:00</t>
  </si>
  <si>
    <t>27507737</t>
  </si>
  <si>
    <t>Колхоз им. Ленина</t>
  </si>
  <si>
    <t>3227000057</t>
  </si>
  <si>
    <t>322701001</t>
  </si>
  <si>
    <t>27762415</t>
  </si>
  <si>
    <t>Колхоз им.Правды Запольскохалевичского поселения Стародубского района</t>
  </si>
  <si>
    <t>3227000441</t>
  </si>
  <si>
    <t>26652344</t>
  </si>
  <si>
    <t>Косицкая сельская администрация Севского района</t>
  </si>
  <si>
    <t>3249001495</t>
  </si>
  <si>
    <t>27507787</t>
  </si>
  <si>
    <t>Крупецкая с/а</t>
  </si>
  <si>
    <t>3249001008</t>
  </si>
  <si>
    <t>26652306</t>
  </si>
  <si>
    <t>Лопандинская сельская админиятрация Комаричского района</t>
  </si>
  <si>
    <t>3249001576</t>
  </si>
  <si>
    <t>28983159</t>
  </si>
  <si>
    <t>МКП "АЖКХ"</t>
  </si>
  <si>
    <t>3245006573</t>
  </si>
  <si>
    <t>27-02-2015 00:00:00</t>
  </si>
  <si>
    <t>26652296</t>
  </si>
  <si>
    <t>МКП "Акуличский коммунальщик", Клетнянский район</t>
  </si>
  <si>
    <t>3243004186</t>
  </si>
  <si>
    <t>324301001</t>
  </si>
  <si>
    <t>26355844</t>
  </si>
  <si>
    <t>МКП "Бакланское ЖКХ"</t>
  </si>
  <si>
    <t>3252004111</t>
  </si>
  <si>
    <t>325201001</t>
  </si>
  <si>
    <t>26371721</t>
  </si>
  <si>
    <t>МКП "Бельковский коммунальщик"</t>
  </si>
  <si>
    <t>3252004915</t>
  </si>
  <si>
    <t>08-08-2007 00:00:00</t>
  </si>
  <si>
    <t>27566767</t>
  </si>
  <si>
    <t>МКП "ВКЖКХ п. Бытошь"</t>
  </si>
  <si>
    <t>3202506317</t>
  </si>
  <si>
    <t>29-08-2011 00:00:00</t>
  </si>
  <si>
    <t>27773977</t>
  </si>
  <si>
    <t>МКП "Валуецкий коммунальщик"</t>
  </si>
  <si>
    <t>3252501145</t>
  </si>
  <si>
    <t>18-01-2012 00:00:00</t>
  </si>
  <si>
    <t>26544097</t>
  </si>
  <si>
    <t>МКП "Великотопальский коммунальщик"</t>
  </si>
  <si>
    <t>3241009510</t>
  </si>
  <si>
    <t>28877981</t>
  </si>
  <si>
    <t>МКП "Веребский водоканал"</t>
  </si>
  <si>
    <t>3245512234</t>
  </si>
  <si>
    <t>30904403</t>
  </si>
  <si>
    <t>МКП "Витовка"</t>
  </si>
  <si>
    <t>3252002636</t>
  </si>
  <si>
    <t>12-04-2006 00:00:00</t>
  </si>
  <si>
    <t>26652370</t>
  </si>
  <si>
    <t>МКП "Волна"</t>
  </si>
  <si>
    <t>3252007994</t>
  </si>
  <si>
    <t>24-03-2010 00:00:00</t>
  </si>
  <si>
    <t>26652376</t>
  </si>
  <si>
    <t>МКП "Десна"</t>
  </si>
  <si>
    <t>3245506150</t>
  </si>
  <si>
    <t>21-07-2010 00:00:00</t>
  </si>
  <si>
    <t>26371717</t>
  </si>
  <si>
    <t>МКП "Дмитровский коммунальщик"</t>
  </si>
  <si>
    <t>3252003284</t>
  </si>
  <si>
    <t>16-06-2006 00:00:00</t>
  </si>
  <si>
    <t>28465552</t>
  </si>
  <si>
    <t>МКП "Добриковский коммунальщик"</t>
  </si>
  <si>
    <t>3245512322</t>
  </si>
  <si>
    <t>16-08-2013 00:00:00</t>
  </si>
  <si>
    <t>26371719</t>
  </si>
  <si>
    <t>МКП "Доманичское ЖКХ"</t>
  </si>
  <si>
    <t>3252004707</t>
  </si>
  <si>
    <t>29-05-2007 00:00:00</t>
  </si>
  <si>
    <t>28877975</t>
  </si>
  <si>
    <t>МКП "Дубровский жилкомсервис"</t>
  </si>
  <si>
    <t>26539888</t>
  </si>
  <si>
    <t>МКП "Зори"</t>
  </si>
  <si>
    <t>3245503198</t>
  </si>
  <si>
    <t>20-03-2009 00:00:00</t>
  </si>
  <si>
    <t>31091095</t>
  </si>
  <si>
    <t>МКП "Коммунальщик"</t>
  </si>
  <si>
    <t>3241001623</t>
  </si>
  <si>
    <t>21-06-2005 00:00:00</t>
  </si>
  <si>
    <t>28465701</t>
  </si>
  <si>
    <t>МКП "Коммунальщик" Крупецкого сельского поселения</t>
  </si>
  <si>
    <t>3245512227</t>
  </si>
  <si>
    <t>08-08-2013 00:00:00</t>
  </si>
  <si>
    <t>27622678</t>
  </si>
  <si>
    <t>МКП "Краснорогский луч"</t>
  </si>
  <si>
    <t>3252002467</t>
  </si>
  <si>
    <t>09-03-2006 00:00:00</t>
  </si>
  <si>
    <t>26371720</t>
  </si>
  <si>
    <t>МКП "Московский коммунальщик"</t>
  </si>
  <si>
    <t>3252004746</t>
  </si>
  <si>
    <t>04-06-2007 00:00:00</t>
  </si>
  <si>
    <t>26652300</t>
  </si>
  <si>
    <t>МКП "Мужиновское", Клетнянский район</t>
  </si>
  <si>
    <t>3243004179</t>
  </si>
  <si>
    <t>15-12-2008 00:00:00</t>
  </si>
  <si>
    <t>26371710</t>
  </si>
  <si>
    <t>МКП "Первомайский коммунальщик"</t>
  </si>
  <si>
    <t>3252002643</t>
  </si>
  <si>
    <t>26371714</t>
  </si>
  <si>
    <t>МКП "Польниковский коммунальщик"</t>
  </si>
  <si>
    <t>3252003125</t>
  </si>
  <si>
    <t>01-06-2006 00:00:00</t>
  </si>
  <si>
    <t>26652318</t>
  </si>
  <si>
    <t>МКП "Пролысовский коммунальщик", Навлинский район</t>
  </si>
  <si>
    <t>3249004626</t>
  </si>
  <si>
    <t>26371707</t>
  </si>
  <si>
    <t>МКП "Рагозинский коммунальщик"</t>
  </si>
  <si>
    <t>3252002393</t>
  </si>
  <si>
    <t>21-02-2006 00:00:00</t>
  </si>
  <si>
    <t>28465193</t>
  </si>
  <si>
    <t>МКП "Рамасухский коммунальщик"</t>
  </si>
  <si>
    <t>3252500800</t>
  </si>
  <si>
    <t>18-05-2011 00:00:00</t>
  </si>
  <si>
    <t>28129125</t>
  </si>
  <si>
    <t>МКП "Рассвет"</t>
  </si>
  <si>
    <t>3245503247</t>
  </si>
  <si>
    <t>30-03-2009 00:00:00</t>
  </si>
  <si>
    <t>28129132</t>
  </si>
  <si>
    <t>3245503261</t>
  </si>
  <si>
    <t>26652320</t>
  </si>
  <si>
    <t>МКП "Ревенский коммунальщик", Навлинский район</t>
  </si>
  <si>
    <t>3249004560</t>
  </si>
  <si>
    <t>26371713</t>
  </si>
  <si>
    <t>МКП "Речица"</t>
  </si>
  <si>
    <t>3252003051</t>
  </si>
  <si>
    <t>30-05-2006 00:00:00</t>
  </si>
  <si>
    <t>26544119</t>
  </si>
  <si>
    <t>МКП "Сельский родник"</t>
  </si>
  <si>
    <t>3241010339</t>
  </si>
  <si>
    <t>26371722</t>
  </si>
  <si>
    <t>МКП "Семецкий коммунальщик"</t>
  </si>
  <si>
    <t>3252004986</t>
  </si>
  <si>
    <t>16-08-2007 00:00:00</t>
  </si>
  <si>
    <t>27622865</t>
  </si>
  <si>
    <t>МКП "Сетоловский коммунальщик"</t>
  </si>
  <si>
    <t>3252002989</t>
  </si>
  <si>
    <t>23-05-2006 00:00:00</t>
  </si>
  <si>
    <t>26652302</t>
  </si>
  <si>
    <t>МКП "Синицкое", Клетнянский район</t>
  </si>
  <si>
    <t>3243004161</t>
  </si>
  <si>
    <t>28878008</t>
  </si>
  <si>
    <t>МКП "Сныткинский коммунальщик"</t>
  </si>
  <si>
    <t>3245512964</t>
  </si>
  <si>
    <t>28878014</t>
  </si>
  <si>
    <t>МКП "Столбовский водоканал"</t>
  </si>
  <si>
    <t>3245512347</t>
  </si>
  <si>
    <t>26371715</t>
  </si>
  <si>
    <t>МКП "Чопово"</t>
  </si>
  <si>
    <t>3252003220</t>
  </si>
  <si>
    <t>13-06-2006 00:00:00</t>
  </si>
  <si>
    <t>26652330</t>
  </si>
  <si>
    <t>МКП "Щегловский коммунальщик", Навлинский район</t>
  </si>
  <si>
    <t>3249004577</t>
  </si>
  <si>
    <t>27566870</t>
  </si>
  <si>
    <t>МКП «Коммунальщик»</t>
  </si>
  <si>
    <t>3241501383</t>
  </si>
  <si>
    <t>27566874</t>
  </si>
  <si>
    <t>3241501760</t>
  </si>
  <si>
    <t>27566861</t>
  </si>
  <si>
    <t>МКП «Кристалл»</t>
  </si>
  <si>
    <t>3241501305</t>
  </si>
  <si>
    <t>27566878</t>
  </si>
  <si>
    <t>МКП «Медведовский коммунальщик»</t>
  </si>
  <si>
    <t>3241501633</t>
  </si>
  <si>
    <t>27566847</t>
  </si>
  <si>
    <t>МКП «Паритет»</t>
  </si>
  <si>
    <t>3241501270</t>
  </si>
  <si>
    <t>27566843</t>
  </si>
  <si>
    <t>МКП «Родник»</t>
  </si>
  <si>
    <t>3241501601</t>
  </si>
  <si>
    <t>26355839</t>
  </si>
  <si>
    <t>МКП Витовка</t>
  </si>
  <si>
    <t>3252001791</t>
  </si>
  <si>
    <t>28129200</t>
  </si>
  <si>
    <t>МКП ЖКХ " Высокое"</t>
  </si>
  <si>
    <t>3253501412</t>
  </si>
  <si>
    <t>31-08-2012 00:00:00</t>
  </si>
  <si>
    <t>27718927</t>
  </si>
  <si>
    <t>МУКП Бошинского сельского поселения «Бошенское»</t>
  </si>
  <si>
    <t>3254512142</t>
  </si>
  <si>
    <t>321401001</t>
  </si>
  <si>
    <t>27718944</t>
  </si>
  <si>
    <t>МУКП Дроновского сельского поселения «Дроновское»</t>
  </si>
  <si>
    <t>3254512135</t>
  </si>
  <si>
    <t>27718972</t>
  </si>
  <si>
    <t>МУКП Мылинского сельского поселения «Березовское»</t>
  </si>
  <si>
    <t>3254512223</t>
  </si>
  <si>
    <t>27718919</t>
  </si>
  <si>
    <t>МУКП Ревенского сельского поселения «Ревенское»</t>
  </si>
  <si>
    <t>3254512167</t>
  </si>
  <si>
    <t>27622698</t>
  </si>
  <si>
    <t>МУП  "Мирнинский Жилкомхоз"</t>
  </si>
  <si>
    <t>3209001682</t>
  </si>
  <si>
    <t>320901001</t>
  </si>
  <si>
    <t>31355485</t>
  </si>
  <si>
    <t>МУП ""Комаричский коммунальщик"</t>
  </si>
  <si>
    <t>3245512883</t>
  </si>
  <si>
    <t>26371701</t>
  </si>
  <si>
    <t>МУП "Брасововодоканал"</t>
  </si>
  <si>
    <t>3249000205</t>
  </si>
  <si>
    <t>26371689</t>
  </si>
  <si>
    <t>МУП "Брянскгорводоканал"</t>
  </si>
  <si>
    <t>3234051310</t>
  </si>
  <si>
    <t>19-08-2003 00:00:00</t>
  </si>
  <si>
    <t>28468212</t>
  </si>
  <si>
    <t>МУП "Водоканал Дубровский"</t>
  </si>
  <si>
    <t>3245512146</t>
  </si>
  <si>
    <t>23-07-2013 00:00:00</t>
  </si>
  <si>
    <t>26835969</t>
  </si>
  <si>
    <t>МУП "Водоканал города Стародуба"</t>
  </si>
  <si>
    <t>3253500747</t>
  </si>
  <si>
    <t>26544337</t>
  </si>
  <si>
    <t>МУП "Водоканал сервис"</t>
  </si>
  <si>
    <t>3252005490</t>
  </si>
  <si>
    <t>26371677</t>
  </si>
  <si>
    <t>МУП "Водоканал"</t>
  </si>
  <si>
    <t>3202010060</t>
  </si>
  <si>
    <t>05-07-2005 00:00:00</t>
  </si>
  <si>
    <t>28983151</t>
  </si>
  <si>
    <t>3245006277</t>
  </si>
  <si>
    <t>02-02-2015 00:00:00</t>
  </si>
  <si>
    <t>28878031</t>
  </si>
  <si>
    <t>МУП "Водоканал" пгт. Белая Березка</t>
  </si>
  <si>
    <t>3252502572</t>
  </si>
  <si>
    <t>05-08-2014 00:00:00</t>
  </si>
  <si>
    <t>26857043</t>
  </si>
  <si>
    <t>МУП "Водоканал-Сервис"</t>
  </si>
  <si>
    <t>3252002996</t>
  </si>
  <si>
    <t>29-05-2006 00:00:00</t>
  </si>
  <si>
    <t>26652338</t>
  </si>
  <si>
    <t>МУП "Водстройсервис"</t>
  </si>
  <si>
    <t>3252005965</t>
  </si>
  <si>
    <t>12-05-2008 00:00:00</t>
  </si>
  <si>
    <t>28512210</t>
  </si>
  <si>
    <t>МУП "Возрождение"</t>
  </si>
  <si>
    <t>3245510420</t>
  </si>
  <si>
    <t>16-01-2013 00:00:00</t>
  </si>
  <si>
    <t>26371697</t>
  </si>
  <si>
    <t>МУП "Выгоничский районный водоканал"</t>
  </si>
  <si>
    <t>3245000324</t>
  </si>
  <si>
    <t>31338680</t>
  </si>
  <si>
    <t>МУП "Выгоничское коммунальное хозяйство"</t>
  </si>
  <si>
    <t>3245016349</t>
  </si>
  <si>
    <t>26371678</t>
  </si>
  <si>
    <t>МУП "ЖКХ Клинцовского района"</t>
  </si>
  <si>
    <t>3203008314</t>
  </si>
  <si>
    <t>31-12-2002 00:00:00</t>
  </si>
  <si>
    <t>27622735</t>
  </si>
  <si>
    <t>МУП "ЖКХ" Унечского городского поселения</t>
  </si>
  <si>
    <t>3253004700</t>
  </si>
  <si>
    <t>26542882</t>
  </si>
  <si>
    <t>МУП "Жилкомсервис" г.Трубчевск</t>
  </si>
  <si>
    <t>3252002330</t>
  </si>
  <si>
    <t>26371699</t>
  </si>
  <si>
    <t>МУП "Жирятинское ЖКУ"</t>
  </si>
  <si>
    <t>3245003981</t>
  </si>
  <si>
    <t>26-07-2006 00:00:00</t>
  </si>
  <si>
    <t>28469178</t>
  </si>
  <si>
    <t>МУП "Журиничи"</t>
  </si>
  <si>
    <t>3245512393</t>
  </si>
  <si>
    <t>26-08-2013 00:00:00</t>
  </si>
  <si>
    <t>26371683</t>
  </si>
  <si>
    <t>МУП "Злынковский районный водоканал"</t>
  </si>
  <si>
    <t>3213002819</t>
  </si>
  <si>
    <t>26371727</t>
  </si>
  <si>
    <t>МУП "Карачевский городской водоканал"</t>
  </si>
  <si>
    <t>3254000786</t>
  </si>
  <si>
    <t>27566783</t>
  </si>
  <si>
    <t>МУП "Клетня-Сервис"</t>
  </si>
  <si>
    <t>3243001971</t>
  </si>
  <si>
    <t>07-03-2006 00:00:00</t>
  </si>
  <si>
    <t>26371684</t>
  </si>
  <si>
    <t>МУП "Климовский районный водоканал"</t>
  </si>
  <si>
    <t>3216005582</t>
  </si>
  <si>
    <t>26371700</t>
  </si>
  <si>
    <t>МУП "Комаричский районный водоканал"</t>
  </si>
  <si>
    <t>3249000195</t>
  </si>
  <si>
    <t>27637491</t>
  </si>
  <si>
    <t>МУП "Коммунальщик"</t>
  </si>
  <si>
    <t>3241004896</t>
  </si>
  <si>
    <t>14-07-2006 00:00:00</t>
  </si>
  <si>
    <t>26371691</t>
  </si>
  <si>
    <t>МУП "Красногорский коммунальник"</t>
  </si>
  <si>
    <t>3241004712</t>
  </si>
  <si>
    <t>27-06-2006 00:00:00</t>
  </si>
  <si>
    <t>28090760</t>
  </si>
  <si>
    <t>МУП "Красногорский район"</t>
  </si>
  <si>
    <t>320000000</t>
  </si>
  <si>
    <t>28983165</t>
  </si>
  <si>
    <t>МУП "Лутна"</t>
  </si>
  <si>
    <t>3215003945</t>
  </si>
  <si>
    <t>321501001</t>
  </si>
  <si>
    <t>24-12-2002 00:00:00</t>
  </si>
  <si>
    <t>26371723</t>
  </si>
  <si>
    <t>МУП "Мглинский районный водоканал"</t>
  </si>
  <si>
    <t>3253000222</t>
  </si>
  <si>
    <t>322001001</t>
  </si>
  <si>
    <t>30373148</t>
  </si>
  <si>
    <t>МУП "Навлинский межпоселенческий водоканал"</t>
  </si>
  <si>
    <t>3245007305</t>
  </si>
  <si>
    <t>08-05-2015 00:00:00</t>
  </si>
  <si>
    <t>26371702</t>
  </si>
  <si>
    <t>МУП "Навлинский районный водоканал"</t>
  </si>
  <si>
    <t>3249000212</t>
  </si>
  <si>
    <t>27936841</t>
  </si>
  <si>
    <t>МУП "Нетьинский Центр Коммунальных Услуг"</t>
  </si>
  <si>
    <t>3245509464</t>
  </si>
  <si>
    <t>30865146</t>
  </si>
  <si>
    <t>МУП "Новозыбковский городской водоканал"</t>
  </si>
  <si>
    <t>3204005789</t>
  </si>
  <si>
    <t>27943372</t>
  </si>
  <si>
    <t>МУП "Новоселки"</t>
  </si>
  <si>
    <t>3245509457</t>
  </si>
  <si>
    <t>06-08-2012 00:00:00</t>
  </si>
  <si>
    <t>27767071</t>
  </si>
  <si>
    <t>МУП "Отрадное"</t>
  </si>
  <si>
    <t>3245508816</t>
  </si>
  <si>
    <t>27936899</t>
  </si>
  <si>
    <t>3245509471</t>
  </si>
  <si>
    <t>09-08-2012 00:00:00</t>
  </si>
  <si>
    <t>26371705</t>
  </si>
  <si>
    <t>МУП "Погарский районный водоканал"</t>
  </si>
  <si>
    <t>3252000269</t>
  </si>
  <si>
    <t>322301001</t>
  </si>
  <si>
    <t>05-04-2004 00:00:00</t>
  </si>
  <si>
    <t>31191904</t>
  </si>
  <si>
    <t>МУП "Почепский районный водоканал"</t>
  </si>
  <si>
    <t>3252010436</t>
  </si>
  <si>
    <t>22-05-2018 00:00:00</t>
  </si>
  <si>
    <t>30373427</t>
  </si>
  <si>
    <t>МУП "Ратово"</t>
  </si>
  <si>
    <t>3241506230</t>
  </si>
  <si>
    <t>30-10-2014 00:00:00</t>
  </si>
  <si>
    <t>27767039</t>
  </si>
  <si>
    <t>МУП "Ресурс"</t>
  </si>
  <si>
    <t>3245508936</t>
  </si>
  <si>
    <t>19-04-2012 00:00:00</t>
  </si>
  <si>
    <t>30865130</t>
  </si>
  <si>
    <t>МУП "Рогнединский водоканал"</t>
  </si>
  <si>
    <t>3245009616</t>
  </si>
  <si>
    <t>12-01-2016 00:00:00</t>
  </si>
  <si>
    <t>26371703</t>
  </si>
  <si>
    <t>МУП "Севский  водоканал"</t>
  </si>
  <si>
    <t>3249000572</t>
  </si>
  <si>
    <t>26-04-2005 00:00:00</t>
  </si>
  <si>
    <t>30373190</t>
  </si>
  <si>
    <t>МУП "Сельвод"</t>
  </si>
  <si>
    <t>3241013107</t>
  </si>
  <si>
    <t>22-07-2015 00:00:00</t>
  </si>
  <si>
    <t>26355827</t>
  </si>
  <si>
    <t>МУП "Содружество"</t>
  </si>
  <si>
    <t>3243001996</t>
  </si>
  <si>
    <t>20-03-2006 00:00:00</t>
  </si>
  <si>
    <t>30867840</t>
  </si>
  <si>
    <t>МУП "Суражский районный водоканал"</t>
  </si>
  <si>
    <t>3253000230</t>
  </si>
  <si>
    <t>322901001</t>
  </si>
  <si>
    <t>12-10-2004 00:00:00</t>
  </si>
  <si>
    <t>30898895</t>
  </si>
  <si>
    <t>28465895</t>
  </si>
  <si>
    <t>МУП "Чернетово"</t>
  </si>
  <si>
    <t>3245509633</t>
  </si>
  <si>
    <t>06-09-2012 00:00:00</t>
  </si>
  <si>
    <t>30865151</t>
  </si>
  <si>
    <t>МУП Брасовского района "Межпоселенческий водоканал"</t>
  </si>
  <si>
    <t>3245011862</t>
  </si>
  <si>
    <t>01-12-2016 00:00:00</t>
  </si>
  <si>
    <t>26371690</t>
  </si>
  <si>
    <t>МУП ВКХ г. Клинцы</t>
  </si>
  <si>
    <t>3241000450</t>
  </si>
  <si>
    <t>30838394</t>
  </si>
  <si>
    <t>МУП ДКХ МО г.Стародуб</t>
  </si>
  <si>
    <t>3227006612</t>
  </si>
  <si>
    <t>28-07-2003 00:00:00</t>
  </si>
  <si>
    <t>26371693</t>
  </si>
  <si>
    <t>МУП Дубровский районный водоканал</t>
  </si>
  <si>
    <t>3243000304</t>
  </si>
  <si>
    <t>321001001</t>
  </si>
  <si>
    <t>27622738</t>
  </si>
  <si>
    <t>МУП ЖКХ Меленского сельского поселения</t>
  </si>
  <si>
    <t>3253002011</t>
  </si>
  <si>
    <t>03-02-2006 00:00:00</t>
  </si>
  <si>
    <t>26371704</t>
  </si>
  <si>
    <t>МУП ЖКХ Погребского с/пос</t>
  </si>
  <si>
    <t>3249003830</t>
  </si>
  <si>
    <t>26382213</t>
  </si>
  <si>
    <t>МУП ЖКХ Стародубского района</t>
  </si>
  <si>
    <t>3227005520</t>
  </si>
  <si>
    <t>13-01-2003 00:00:00</t>
  </si>
  <si>
    <t>30942835</t>
  </si>
  <si>
    <t>МУП МО "Дятьковский район" "Водоканал"</t>
  </si>
  <si>
    <t>3245011742</t>
  </si>
  <si>
    <t>16-11-2016 00:00:00</t>
  </si>
  <si>
    <t>26371676</t>
  </si>
  <si>
    <t>МУП г. Дятьково ВКХ</t>
  </si>
  <si>
    <t>3202006272</t>
  </si>
  <si>
    <t>10-11-2002 00:00:00</t>
  </si>
  <si>
    <t>31006114</t>
  </si>
  <si>
    <t>МУП г. Фокино "Водоканал"</t>
  </si>
  <si>
    <t>3245008789</t>
  </si>
  <si>
    <t>27-10-2015 00:00:00</t>
  </si>
  <si>
    <t>27718910</t>
  </si>
  <si>
    <t>МУПК Песоченского сельского поселения «Песоченское»</t>
  </si>
  <si>
    <t>3254512150</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</si>
  <si>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</si>
  <si>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</si>
  <si>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</si>
  <si>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</si>
  <si>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26551130</t>
  </si>
  <si>
    <t>Мылинская сельская администрация</t>
  </si>
  <si>
    <t>3254003970</t>
  </si>
  <si>
    <t>26652393</t>
  </si>
  <si>
    <t>НПС "Новозыбков" БРУ ОАО "МН "Дружба"</t>
  </si>
  <si>
    <t>26835940</t>
  </si>
  <si>
    <t>Найтоповичская сельская администрация Унечского района</t>
  </si>
  <si>
    <t>3253001057</t>
  </si>
  <si>
    <t>26371724</t>
  </si>
  <si>
    <t>Неправильный МУП Суражский районный водоканал</t>
  </si>
  <si>
    <t>322901991</t>
  </si>
  <si>
    <t>27507770</t>
  </si>
  <si>
    <t>Новоропская с/а</t>
  </si>
  <si>
    <t>3241002842</t>
  </si>
  <si>
    <t>26545001</t>
  </si>
  <si>
    <t>Новосельская сельская администрация</t>
  </si>
  <si>
    <t>3245002321</t>
  </si>
  <si>
    <t>27566806</t>
  </si>
  <si>
    <t>Новоюрковичская сельская администрация</t>
  </si>
  <si>
    <t>3241002602</t>
  </si>
  <si>
    <t>26652346</t>
  </si>
  <si>
    <t>Новоямская сельская администрация Севского района</t>
  </si>
  <si>
    <t>3249001390</t>
  </si>
  <si>
    <t>28466314</t>
  </si>
  <si>
    <t>ОАО "ПО"Бежицкая сталь"</t>
  </si>
  <si>
    <t>3232038930</t>
  </si>
  <si>
    <t>28469102</t>
  </si>
  <si>
    <t>ОАО "Санаторий Снежка"</t>
  </si>
  <si>
    <t>3250526578</t>
  </si>
  <si>
    <t>14-10-2011 00:00:00</t>
  </si>
  <si>
    <t>28877628</t>
  </si>
  <si>
    <t>ОАО "Славянка" филиал "Тверской"</t>
  </si>
  <si>
    <t>7702707386</t>
  </si>
  <si>
    <t>616543001</t>
  </si>
  <si>
    <t>26-01-2015 00:00:00</t>
  </si>
  <si>
    <t>26355816</t>
  </si>
  <si>
    <t>ОАО МН "Дружба"</t>
  </si>
  <si>
    <t>323502001</t>
  </si>
  <si>
    <t>31250303</t>
  </si>
  <si>
    <t>ООО "АИП-ФОСФАТЫ"</t>
  </si>
  <si>
    <t>3257053377</t>
  </si>
  <si>
    <t>28877763</t>
  </si>
  <si>
    <t>ООО "АгроЛенина"</t>
  </si>
  <si>
    <t>3253502159</t>
  </si>
  <si>
    <t>24-03-2014 00:00:00</t>
  </si>
  <si>
    <t>30865162</t>
  </si>
  <si>
    <t>ООО "Агрохолдинг 207 Титовский"</t>
  </si>
  <si>
    <t>3252501674</t>
  </si>
  <si>
    <t>09-11-2012 00:00:00</t>
  </si>
  <si>
    <t>26652283</t>
  </si>
  <si>
    <t>ООО "Аква"</t>
  </si>
  <si>
    <t>3241009037</t>
  </si>
  <si>
    <t>16-07-2008 00:00:00</t>
  </si>
  <si>
    <t>26539769</t>
  </si>
  <si>
    <t>3243004115</t>
  </si>
  <si>
    <t>24-11-2008 00:00:00</t>
  </si>
  <si>
    <t>30382029</t>
  </si>
  <si>
    <t>ООО "Атмосфера"</t>
  </si>
  <si>
    <t>322702737248</t>
  </si>
  <si>
    <t>17-10-2014 00:00:00</t>
  </si>
  <si>
    <t>30922847</t>
  </si>
  <si>
    <t>3257023365</t>
  </si>
  <si>
    <t>28883123</t>
  </si>
  <si>
    <t>ООО "Березина"</t>
  </si>
  <si>
    <t>3253004756</t>
  </si>
  <si>
    <t>28-04-2008 00:00:00</t>
  </si>
  <si>
    <t>26652277</t>
  </si>
  <si>
    <t>ООО "Брасовский водоканал"</t>
  </si>
  <si>
    <t>3249004104</t>
  </si>
  <si>
    <t>31391987</t>
  </si>
  <si>
    <t>ООО "Брянскагроздравница"</t>
  </si>
  <si>
    <t>3241017260</t>
  </si>
  <si>
    <t>19-12-2019 00:00:00</t>
  </si>
  <si>
    <t>30372531</t>
  </si>
  <si>
    <t>ООО "Брянская водная компания"</t>
  </si>
  <si>
    <t>3257018252</t>
  </si>
  <si>
    <t>26355822</t>
  </si>
  <si>
    <t>ООО "Брянский завод красок"</t>
  </si>
  <si>
    <t>3257023799</t>
  </si>
  <si>
    <t>26355787</t>
  </si>
  <si>
    <t>ООО "Брянский камвольный комбинат"</t>
  </si>
  <si>
    <t>3232005220</t>
  </si>
  <si>
    <t>27-09-2002 00:00:00</t>
  </si>
  <si>
    <t>30917505</t>
  </si>
  <si>
    <t>3255510846</t>
  </si>
  <si>
    <t>26551038</t>
  </si>
  <si>
    <t>ООО "Вельяминово"</t>
  </si>
  <si>
    <t>3254501567</t>
  </si>
  <si>
    <t>28877952</t>
  </si>
  <si>
    <t>ООО "Водоканал с.Слободище"</t>
  </si>
  <si>
    <t>3245516020</t>
  </si>
  <si>
    <t>25-08-2014 00:00:00</t>
  </si>
  <si>
    <t>28466895</t>
  </si>
  <si>
    <t>ООО "Водоканал"</t>
  </si>
  <si>
    <t>3249502100</t>
  </si>
  <si>
    <t>28-06-2012 00:00:00</t>
  </si>
  <si>
    <t>28798270</t>
  </si>
  <si>
    <t>ООО "Выгоничское ЖКХ"</t>
  </si>
  <si>
    <t>3245502902</t>
  </si>
  <si>
    <t>31241580</t>
  </si>
  <si>
    <t>ООО "ДОЦ ПЛЮС"</t>
  </si>
  <si>
    <t>3233011804</t>
  </si>
  <si>
    <t>773301001</t>
  </si>
  <si>
    <t>26355848</t>
  </si>
  <si>
    <t>ООО "Дизель - Ремонт"</t>
  </si>
  <si>
    <t>3254005819</t>
  </si>
  <si>
    <t>26544968</t>
  </si>
  <si>
    <t>ООО "ДомУютСервис"</t>
  </si>
  <si>
    <t>3245505170</t>
  </si>
  <si>
    <t>24-11-2009 00:00:00</t>
  </si>
  <si>
    <t>26835915</t>
  </si>
  <si>
    <t>ООО "Домком"</t>
  </si>
  <si>
    <t>3241007865</t>
  </si>
  <si>
    <t>26652356</t>
  </si>
  <si>
    <t>ООО "ЖКХ", Стародубский район</t>
  </si>
  <si>
    <t>3253004724</t>
  </si>
  <si>
    <t>27728585</t>
  </si>
  <si>
    <t>ООО "Жилкомводхоз"</t>
  </si>
  <si>
    <t>3202506229</t>
  </si>
  <si>
    <t>21-04-2011 00:00:00</t>
  </si>
  <si>
    <t>26545049</t>
  </si>
  <si>
    <t>ООО "Жилкомсервис Глинищево"</t>
  </si>
  <si>
    <t>3245503529</t>
  </si>
  <si>
    <t>26544952</t>
  </si>
  <si>
    <t>ООО "Жилкомсервис Свень"</t>
  </si>
  <si>
    <t>3245502645</t>
  </si>
  <si>
    <t>28128460</t>
  </si>
  <si>
    <t>ООО "Жилкомхоз"</t>
  </si>
  <si>
    <t>3241007671</t>
  </si>
  <si>
    <t>26652275</t>
  </si>
  <si>
    <t>3255501880</t>
  </si>
  <si>
    <t>28-01-2008 00:00:00</t>
  </si>
  <si>
    <t>26835958</t>
  </si>
  <si>
    <t>ООО "Клетня-Сервис"</t>
  </si>
  <si>
    <t>3243003591</t>
  </si>
  <si>
    <t>26545076</t>
  </si>
  <si>
    <t>ООО "Коммунальщик"</t>
  </si>
  <si>
    <t>3245502395</t>
  </si>
  <si>
    <t>26545063</t>
  </si>
  <si>
    <t>ООО "Компания Дом Сервис"</t>
  </si>
  <si>
    <t>3245502483</t>
  </si>
  <si>
    <t>13-11-2008 00:00:00</t>
  </si>
  <si>
    <t>26652298</t>
  </si>
  <si>
    <t>ООО "Лутна-Сервис"</t>
  </si>
  <si>
    <t>3243004080</t>
  </si>
  <si>
    <t>28-10-2008 00:00:00</t>
  </si>
  <si>
    <t>26792019</t>
  </si>
  <si>
    <t>ООО "Любохонское ЖЭУ"</t>
  </si>
  <si>
    <t>3202010818</t>
  </si>
  <si>
    <t>05-06-2006 00:00:00</t>
  </si>
  <si>
    <t>30865097</t>
  </si>
  <si>
    <t>ООО "Мегаполис-Инвест"</t>
  </si>
  <si>
    <t>3250534427</t>
  </si>
  <si>
    <t>01-11-2012 00:00:00</t>
  </si>
  <si>
    <t>27362062</t>
  </si>
  <si>
    <t>ООО "Межмуниципальный водоканал  Трубчевского района"</t>
  </si>
  <si>
    <t>3252500720</t>
  </si>
  <si>
    <t>27649715</t>
  </si>
  <si>
    <t>ООО "Меленское ЖКХ"</t>
  </si>
  <si>
    <t>3253004731</t>
  </si>
  <si>
    <t>30827950</t>
  </si>
  <si>
    <t>ООО "НПО "ГКМП""</t>
  </si>
  <si>
    <t>3250517421</t>
  </si>
  <si>
    <t>773101001</t>
  </si>
  <si>
    <t>12-07-2010 00:00:00</t>
  </si>
  <si>
    <t>26355785</t>
  </si>
  <si>
    <t>ООО "Нефтяная компания "Русснефть-Брянск"</t>
  </si>
  <si>
    <t>3231008161</t>
  </si>
  <si>
    <t>323101001</t>
  </si>
  <si>
    <t>27-06-2003 00:00:00</t>
  </si>
  <si>
    <t>28878023</t>
  </si>
  <si>
    <t>ООО "Погребское домоуправление"</t>
  </si>
  <si>
    <t>03-03-2008 00:00:00</t>
  </si>
  <si>
    <t>31215870</t>
  </si>
  <si>
    <t>ООО "ПромРесурс"</t>
  </si>
  <si>
    <t>3257034737</t>
  </si>
  <si>
    <t>26355791</t>
  </si>
  <si>
    <t>ООО "Промышленная компания Бежицкий сталелитейный завод"</t>
  </si>
  <si>
    <t>3232039998</t>
  </si>
  <si>
    <t>323201001</t>
  </si>
  <si>
    <t>26652336</t>
  </si>
  <si>
    <t>ООО "Рассвет"</t>
  </si>
  <si>
    <t>3252000491</t>
  </si>
  <si>
    <t>11-06-2004 00:00:00</t>
  </si>
  <si>
    <t>27507753</t>
  </si>
  <si>
    <t>ООО "Рем - Сервис"</t>
  </si>
  <si>
    <t>3243003993</t>
  </si>
  <si>
    <t>25-07-2008 00:00:00</t>
  </si>
  <si>
    <t>26558075</t>
  </si>
  <si>
    <t>ООО "РемКоммунСтрой</t>
  </si>
  <si>
    <t>3255508406</t>
  </si>
  <si>
    <t>26355762</t>
  </si>
  <si>
    <t>ООО "Рубин"</t>
  </si>
  <si>
    <t>3207004783</t>
  </si>
  <si>
    <t>320701001</t>
  </si>
  <si>
    <t>25-10-2002 00:00:00</t>
  </si>
  <si>
    <t>30373209</t>
  </si>
  <si>
    <t>ООО "Сельский водоканал"</t>
  </si>
  <si>
    <t>3245007150</t>
  </si>
  <si>
    <t>27-04-2015 00:00:00</t>
  </si>
  <si>
    <t>26510170</t>
  </si>
  <si>
    <t>ООО "Содружество"</t>
  </si>
  <si>
    <t>3254005760</t>
  </si>
  <si>
    <t>27-07-2006 00:00:00</t>
  </si>
  <si>
    <t>31006094</t>
  </si>
  <si>
    <t>ООО "Строй-Н"</t>
  </si>
  <si>
    <t>3250527010</t>
  </si>
  <si>
    <t>08-11-2011 00:00:00</t>
  </si>
  <si>
    <t>28796830</t>
  </si>
  <si>
    <t>ООО "Стройконтинент"</t>
  </si>
  <si>
    <t>3255503285</t>
  </si>
  <si>
    <t>24-04-2008 00:00:00</t>
  </si>
  <si>
    <t>27622869</t>
  </si>
  <si>
    <t>ООО "Супоневожилкомхоз"</t>
  </si>
  <si>
    <t>3245507604</t>
  </si>
  <si>
    <t>28883275</t>
  </si>
  <si>
    <t>ООО "Творец"</t>
  </si>
  <si>
    <t>3234026289</t>
  </si>
  <si>
    <t>28-01-2003 00:00:00</t>
  </si>
  <si>
    <t>27622711</t>
  </si>
  <si>
    <t>ООО "Теплон"</t>
  </si>
  <si>
    <t>3241008932</t>
  </si>
  <si>
    <t>02-07-2008 00:00:00</t>
  </si>
  <si>
    <t>28511657</t>
  </si>
  <si>
    <t>ООО "УЖКХ Рогнединского района"</t>
  </si>
  <si>
    <t>3243003753</t>
  </si>
  <si>
    <t>10-01-2013 00:00:00</t>
  </si>
  <si>
    <t>30917318</t>
  </si>
  <si>
    <t>ООО "УК Жилсервис Мичуринский"</t>
  </si>
  <si>
    <t>3245506047</t>
  </si>
  <si>
    <t>23-06-2010 00:00:00</t>
  </si>
  <si>
    <t>26542496</t>
  </si>
  <si>
    <t>ООО "Управляющая компания Жилсервис Мичуринский"</t>
  </si>
  <si>
    <t>3245503744</t>
  </si>
  <si>
    <t>28883147</t>
  </si>
  <si>
    <t>ООО Водоканал</t>
  </si>
  <si>
    <t>3241500630</t>
  </si>
  <si>
    <t>28127454</t>
  </si>
  <si>
    <t>ООО Паритет</t>
  </si>
  <si>
    <t>3245506311</t>
  </si>
  <si>
    <t>26792010</t>
  </si>
  <si>
    <t>ООО УК "Сервис"</t>
  </si>
  <si>
    <t>3253500151</t>
  </si>
  <si>
    <t>26371728</t>
  </si>
  <si>
    <t>Песоченская сельская администрация</t>
  </si>
  <si>
    <t>3254003963</t>
  </si>
  <si>
    <t>27507774</t>
  </si>
  <si>
    <t>Плавенская с/а</t>
  </si>
  <si>
    <t>3241002828</t>
  </si>
  <si>
    <t>26652348</t>
  </si>
  <si>
    <t>Подлесно-Новосельская сельская администрация Севского района</t>
  </si>
  <si>
    <t>3249001375</t>
  </si>
  <si>
    <t>27760236</t>
  </si>
  <si>
    <t>Понуровская сельская администрация Стародубского района</t>
  </si>
  <si>
    <t>3253001554</t>
  </si>
  <si>
    <t>26652350</t>
  </si>
  <si>
    <t>Пушкинская сельская администрация Севского района</t>
  </si>
  <si>
    <t>3249001488</t>
  </si>
  <si>
    <t>26551099</t>
  </si>
  <si>
    <t>Ревенская сельская администрация</t>
  </si>
  <si>
    <t>3254003988</t>
  </si>
  <si>
    <t>26355826</t>
  </si>
  <si>
    <t>Рогнедино Инженер - Сервис</t>
  </si>
  <si>
    <t>3243001611</t>
  </si>
  <si>
    <t>26652290</t>
  </si>
  <si>
    <t>Роговская сельская администрация Злынковского района</t>
  </si>
  <si>
    <t>3241003042</t>
  </si>
  <si>
    <t>26652308</t>
  </si>
  <si>
    <t>СПК "Навлинский"</t>
  </si>
  <si>
    <t>3221004552</t>
  </si>
  <si>
    <t>15-10-2002 00:00:00</t>
  </si>
  <si>
    <t>26652312</t>
  </si>
  <si>
    <t>СПК "Надежда"</t>
  </si>
  <si>
    <t>3221005556</t>
  </si>
  <si>
    <t>15-07-2002 00:00:00</t>
  </si>
  <si>
    <t>26544090</t>
  </si>
  <si>
    <t>СПК "Родина"</t>
  </si>
  <si>
    <t>3217000989</t>
  </si>
  <si>
    <t>05-11-2002 00:00:00</t>
  </si>
  <si>
    <t>28087581</t>
  </si>
  <si>
    <t>СПК им. Куйбышева</t>
  </si>
  <si>
    <t>3226003979</t>
  </si>
  <si>
    <t>26371686</t>
  </si>
  <si>
    <t>СХПК Кистерский</t>
  </si>
  <si>
    <t>3223004967</t>
  </si>
  <si>
    <t>26652322</t>
  </si>
  <si>
    <t>Салтановская сельская администрация Навлинского района</t>
  </si>
  <si>
    <t>3249001015</t>
  </si>
  <si>
    <t>27566713</t>
  </si>
  <si>
    <t>Сныткинская сельская администрация Брасовского района</t>
  </si>
  <si>
    <t>3249001329</t>
  </si>
  <si>
    <t>26652324</t>
  </si>
  <si>
    <t>Соколовская сельская администрация Навлинского района</t>
  </si>
  <si>
    <t>3249001022</t>
  </si>
  <si>
    <t>26652292</t>
  </si>
  <si>
    <t>Спиридоновобудская сельская администрация Злынковского района</t>
  </si>
  <si>
    <t>3241003050</t>
  </si>
  <si>
    <t>26545047</t>
  </si>
  <si>
    <t>Стекляннорадицкая  сельская администрация</t>
  </si>
  <si>
    <t>3245002410</t>
  </si>
  <si>
    <t>27566729</t>
  </si>
  <si>
    <t>Столбовская сельская администрация Брасовского района</t>
  </si>
  <si>
    <t>3249001270</t>
  </si>
  <si>
    <t>26371688</t>
  </si>
  <si>
    <t>Суземское МУП ЖКХ</t>
  </si>
  <si>
    <t>3228000074</t>
  </si>
  <si>
    <t>26-09-2002 00:00:00</t>
  </si>
  <si>
    <t>28429598</t>
  </si>
  <si>
    <t>ТнВ "Авангард"</t>
  </si>
  <si>
    <t>3253002910</t>
  </si>
  <si>
    <t>04-07-2006 00:00:00</t>
  </si>
  <si>
    <t>26652340</t>
  </si>
  <si>
    <t>ТнВ "Власть Советов", Почепский район</t>
  </si>
  <si>
    <t>3252001128</t>
  </si>
  <si>
    <t>28468077</t>
  </si>
  <si>
    <t>ТнВ "Дружба"</t>
  </si>
  <si>
    <t>3253003569</t>
  </si>
  <si>
    <t>05-03-2007 00:00:00</t>
  </si>
  <si>
    <t>27507741</t>
  </si>
  <si>
    <t>ТнВ "Юрасовское"</t>
  </si>
  <si>
    <t>3249003238</t>
  </si>
  <si>
    <t>24-04-2007 00:00:00</t>
  </si>
  <si>
    <t>26652352</t>
  </si>
  <si>
    <t>Троебортновская сельская администрация Севского района</t>
  </si>
  <si>
    <t>3249001424</t>
  </si>
  <si>
    <t>26355784</t>
  </si>
  <si>
    <t>Унечское МУП ЖКО</t>
  </si>
  <si>
    <t>3231001279</t>
  </si>
  <si>
    <t>30903763</t>
  </si>
  <si>
    <t>ФГБУ "ЦЖКУ" МИНОБОРОНЫ РОССИИ</t>
  </si>
  <si>
    <t>7729314745</t>
  </si>
  <si>
    <t>770101001</t>
  </si>
  <si>
    <t>26355779</t>
  </si>
  <si>
    <t>ФГУ Комбинат Слава</t>
  </si>
  <si>
    <t>3229002451</t>
  </si>
  <si>
    <t>26371687</t>
  </si>
  <si>
    <t>ФГУП "Первомайское"</t>
  </si>
  <si>
    <t>3224001052</t>
  </si>
  <si>
    <t>322401001</t>
  </si>
  <si>
    <t>24-10-2002 00:00:00</t>
  </si>
  <si>
    <t>28467338</t>
  </si>
  <si>
    <t>ФГУП "Судость"</t>
  </si>
  <si>
    <t>3223000225</t>
  </si>
  <si>
    <t>27-11-2002 00:00:00</t>
  </si>
  <si>
    <t>26539913</t>
  </si>
  <si>
    <t>ФГУП Учхоз "Кокино" Брянской ГСХА</t>
  </si>
  <si>
    <t>3208003711</t>
  </si>
  <si>
    <t>320801001</t>
  </si>
  <si>
    <t>27637610</t>
  </si>
  <si>
    <t>ФКУ ИК-4 УФСИН России по Брянской области</t>
  </si>
  <si>
    <t>3206003547</t>
  </si>
  <si>
    <t>06-09-2002 00:00:00</t>
  </si>
  <si>
    <t>30912952</t>
  </si>
  <si>
    <t>Филиал АО "Транснефть-Дружба" Брянское районное управление</t>
  </si>
  <si>
    <t>325702001</t>
  </si>
  <si>
    <t>22-08-2002 00:00:00</t>
  </si>
  <si>
    <t>27362170</t>
  </si>
  <si>
    <t>Филиал в Брянской и Орловской областях  ПАО "Ростелеком"</t>
  </si>
  <si>
    <t>7707049388</t>
  </si>
  <si>
    <t>325743002</t>
  </si>
  <si>
    <t>20-10-2017 00:00:00</t>
  </si>
  <si>
    <t>27507778</t>
  </si>
  <si>
    <t>Хороменская с/а</t>
  </si>
  <si>
    <t>3241002680</t>
  </si>
  <si>
    <t>26652354</t>
  </si>
  <si>
    <t>Чемлыжская сельская администрация Севского района</t>
  </si>
  <si>
    <t>3249001431</t>
  </si>
  <si>
    <t>26545086</t>
  </si>
  <si>
    <t>Чернетовская сельская администрация</t>
  </si>
  <si>
    <t>3245002466</t>
  </si>
  <si>
    <t>26652326</t>
  </si>
  <si>
    <t>Чичковская сельская администрация Навлинского района</t>
  </si>
  <si>
    <t>3249000950</t>
  </si>
  <si>
    <t>26652328</t>
  </si>
  <si>
    <t>Щегловская сельская администрация Навлинского района</t>
  </si>
  <si>
    <t>3249001135</t>
  </si>
  <si>
    <t>26652294</t>
  </si>
  <si>
    <t>Щербиничская сельская администрация Злынковского района</t>
  </si>
  <si>
    <t>3241003081</t>
  </si>
  <si>
    <t>26359939</t>
  </si>
  <si>
    <t>филиал ОАО "Квадра" - "Западная генерация"</t>
  </si>
  <si>
    <t>6829012680</t>
  </si>
  <si>
    <t>325402001</t>
  </si>
  <si>
    <t>№</t>
  </si>
  <si>
    <t>20.03.2020</t>
  </si>
  <si>
    <t>Россия,241031,г.Брянск,бульвар Щорса,д.7</t>
  </si>
  <si>
    <t>Инютин Николай Владиславович</t>
  </si>
  <si>
    <t>Оболенский Сергей Викторович</t>
  </si>
  <si>
    <t>Главный энергетик</t>
  </si>
  <si>
    <t>8(4832)58-18-33</t>
  </si>
  <si>
    <t>energy@gkmp32.com</t>
  </si>
  <si>
    <t>15.04.2020 19:29:07</t>
  </si>
  <si>
    <t>Брасовский муниципальный район</t>
  </si>
  <si>
    <t>15604000</t>
  </si>
  <si>
    <t>Брасовское</t>
  </si>
  <si>
    <t>15604408</t>
  </si>
  <si>
    <t>Веребское</t>
  </si>
  <si>
    <t>15604412</t>
  </si>
  <si>
    <t>Вороновологское</t>
  </si>
  <si>
    <t>15604414</t>
  </si>
  <si>
    <t>Глодневское</t>
  </si>
  <si>
    <t>15604416</t>
  </si>
  <si>
    <t>Добриковское</t>
  </si>
  <si>
    <t>15604424</t>
  </si>
  <si>
    <t>Дубровское</t>
  </si>
  <si>
    <t>15604404</t>
  </si>
  <si>
    <t>Крупецкое</t>
  </si>
  <si>
    <t>15604432</t>
  </si>
  <si>
    <t>Погребское</t>
  </si>
  <si>
    <t>15604444</t>
  </si>
  <si>
    <t>Поселок Локоть</t>
  </si>
  <si>
    <t>15604151</t>
  </si>
  <si>
    <t>Сныткинское</t>
  </si>
  <si>
    <t>15604436</t>
  </si>
  <si>
    <t>Столбовское</t>
  </si>
  <si>
    <t>15604440</t>
  </si>
  <si>
    <t>Брянский муниципальный район</t>
  </si>
  <si>
    <t>15608000</t>
  </si>
  <si>
    <t>Глинищевское</t>
  </si>
  <si>
    <t>15608404</t>
  </si>
  <si>
    <t>Добрунское</t>
  </si>
  <si>
    <t>15608412</t>
  </si>
  <si>
    <t>Домашовское</t>
  </si>
  <si>
    <t>15608416</t>
  </si>
  <si>
    <t>Журиничское</t>
  </si>
  <si>
    <t>15608424</t>
  </si>
  <si>
    <t>Мичуринское</t>
  </si>
  <si>
    <t>15608440</t>
  </si>
  <si>
    <t>Нетьинское</t>
  </si>
  <si>
    <t>15608443</t>
  </si>
  <si>
    <t>Новодарковичское</t>
  </si>
  <si>
    <t>15608442</t>
  </si>
  <si>
    <t>Новосельское</t>
  </si>
  <si>
    <t>15608444</t>
  </si>
  <si>
    <t>Отрадненское</t>
  </si>
  <si>
    <t>15608450</t>
  </si>
  <si>
    <t>Пальцовское</t>
  </si>
  <si>
    <t>15608451</t>
  </si>
  <si>
    <t>Свенское</t>
  </si>
  <si>
    <t>15608454</t>
  </si>
  <si>
    <t>Снежское</t>
  </si>
  <si>
    <t>15608455</t>
  </si>
  <si>
    <t>Стекляннорадицкое</t>
  </si>
  <si>
    <t>15608460</t>
  </si>
  <si>
    <t>Супоневское</t>
  </si>
  <si>
    <t>15608463</t>
  </si>
  <si>
    <t>Чернетовское</t>
  </si>
  <si>
    <t>15608488</t>
  </si>
  <si>
    <t>Выгоничский муниципальный район</t>
  </si>
  <si>
    <t>15610000</t>
  </si>
  <si>
    <t>Кокинское</t>
  </si>
  <si>
    <t>15610415</t>
  </si>
  <si>
    <t>Красносельское</t>
  </si>
  <si>
    <t>15610421</t>
  </si>
  <si>
    <t>Орменское</t>
  </si>
  <si>
    <t>15610433</t>
  </si>
  <si>
    <t>Поселок Выгоничи</t>
  </si>
  <si>
    <t>15610151</t>
  </si>
  <si>
    <t>Сосновское</t>
  </si>
  <si>
    <t>15610442</t>
  </si>
  <si>
    <t>Утынское</t>
  </si>
  <si>
    <t>15610448</t>
  </si>
  <si>
    <t>Хмелевское</t>
  </si>
  <si>
    <t>15610453</t>
  </si>
  <si>
    <t>Хуторборское</t>
  </si>
  <si>
    <t>15610454</t>
  </si>
  <si>
    <t>Гордеевский муниципальный район</t>
  </si>
  <si>
    <t>15611000</t>
  </si>
  <si>
    <t>Глинновское</t>
  </si>
  <si>
    <t>15611404</t>
  </si>
  <si>
    <t>Гордеевское</t>
  </si>
  <si>
    <t>15611406</t>
  </si>
  <si>
    <t>Мирнинское</t>
  </si>
  <si>
    <t>15611402</t>
  </si>
  <si>
    <t>Петровобудское</t>
  </si>
  <si>
    <t>15611440</t>
  </si>
  <si>
    <t>Рудневоробьевское</t>
  </si>
  <si>
    <t>15611445</t>
  </si>
  <si>
    <t>Творишинское</t>
  </si>
  <si>
    <t>15611460</t>
  </si>
  <si>
    <t>Уношевское</t>
  </si>
  <si>
    <t>15611464</t>
  </si>
  <si>
    <t>Город Брянск</t>
  </si>
  <si>
    <t>15701000</t>
  </si>
  <si>
    <t>Город Клинцы</t>
  </si>
  <si>
    <t>15715000</t>
  </si>
  <si>
    <t>Город Сельцо</t>
  </si>
  <si>
    <t>15725000</t>
  </si>
  <si>
    <t>Город Стародуб</t>
  </si>
  <si>
    <t>15750000</t>
  </si>
  <si>
    <t>Город Фокино</t>
  </si>
  <si>
    <t>15710000</t>
  </si>
  <si>
    <t>Дубровский муниципальный район</t>
  </si>
  <si>
    <t>15612000</t>
  </si>
  <si>
    <t>Алешинское</t>
  </si>
  <si>
    <t>15612407</t>
  </si>
  <si>
    <t>Пеклинское</t>
  </si>
  <si>
    <t>15612428</t>
  </si>
  <si>
    <t>Поселок Дубровка</t>
  </si>
  <si>
    <t>15612151</t>
  </si>
  <si>
    <t>Рековичское</t>
  </si>
  <si>
    <t>15612432</t>
  </si>
  <si>
    <t>Рябчинское</t>
  </si>
  <si>
    <t>15612436</t>
  </si>
  <si>
    <t>Сергеевское</t>
  </si>
  <si>
    <t>15612440</t>
  </si>
  <si>
    <t>Сещенское</t>
  </si>
  <si>
    <t>15612448</t>
  </si>
  <si>
    <t>Дятьковский муниципальный район</t>
  </si>
  <si>
    <t>15616000</t>
  </si>
  <si>
    <t>Березинское</t>
  </si>
  <si>
    <t>15616404</t>
  </si>
  <si>
    <t>Большежуковское</t>
  </si>
  <si>
    <t>15616408</t>
  </si>
  <si>
    <t>Верховское</t>
  </si>
  <si>
    <t>15616416</t>
  </si>
  <si>
    <t>Город Дятьково</t>
  </si>
  <si>
    <t>15616104</t>
  </si>
  <si>
    <t>Немеричское</t>
  </si>
  <si>
    <t>15616420</t>
  </si>
  <si>
    <t>Поселок Бытошь</t>
  </si>
  <si>
    <t>15616153</t>
  </si>
  <si>
    <t>Поселок Ивот</t>
  </si>
  <si>
    <t>15616156</t>
  </si>
  <si>
    <t>Поселок Любохна</t>
  </si>
  <si>
    <t>15616159</t>
  </si>
  <si>
    <t>Поселок Старь</t>
  </si>
  <si>
    <t>15616163</t>
  </si>
  <si>
    <t>Слободищенское</t>
  </si>
  <si>
    <t>15616432</t>
  </si>
  <si>
    <t>Жирятинский муниципальный район</t>
  </si>
  <si>
    <t>15620000</t>
  </si>
  <si>
    <t>Воробейнское</t>
  </si>
  <si>
    <t>15620404</t>
  </si>
  <si>
    <t>Жирятинское</t>
  </si>
  <si>
    <t>15620420</t>
  </si>
  <si>
    <t>Морачовское</t>
  </si>
  <si>
    <t>15620427</t>
  </si>
  <si>
    <t>Жуковский муниципальный район</t>
  </si>
  <si>
    <t>15622000</t>
  </si>
  <si>
    <t>Город Жуковка</t>
  </si>
  <si>
    <t>15622101</t>
  </si>
  <si>
    <t>Гришинослободское</t>
  </si>
  <si>
    <t>15622412</t>
  </si>
  <si>
    <t>Заборско-Никольское</t>
  </si>
  <si>
    <t>15622418</t>
  </si>
  <si>
    <t>Крыжинское</t>
  </si>
  <si>
    <t>15622424</t>
  </si>
  <si>
    <t>Летошницкое</t>
  </si>
  <si>
    <t>15622428</t>
  </si>
  <si>
    <t>Овстугское</t>
  </si>
  <si>
    <t>15622436</t>
  </si>
  <si>
    <t>Ржаницкое</t>
  </si>
  <si>
    <t>15622442</t>
  </si>
  <si>
    <t>Троснянское</t>
  </si>
  <si>
    <t>15622444</t>
  </si>
  <si>
    <t>Ходиловичское</t>
  </si>
  <si>
    <t>15622448</t>
  </si>
  <si>
    <t>Шамординское</t>
  </si>
  <si>
    <t>15622452</t>
  </si>
  <si>
    <t>Злынковский муниципальный район</t>
  </si>
  <si>
    <t>15623000</t>
  </si>
  <si>
    <t>Город Злынка</t>
  </si>
  <si>
    <t>15623101</t>
  </si>
  <si>
    <t>Денисковичское</t>
  </si>
  <si>
    <t>15623410</t>
  </si>
  <si>
    <t>Поселок Вышков</t>
  </si>
  <si>
    <t>15623153</t>
  </si>
  <si>
    <t>Роговское</t>
  </si>
  <si>
    <t>15623429</t>
  </si>
  <si>
    <t>Спиридоновобудское</t>
  </si>
  <si>
    <t>15623433</t>
  </si>
  <si>
    <t>Щербиничское</t>
  </si>
  <si>
    <t>15623437</t>
  </si>
  <si>
    <t>Карачевский муниципальный район</t>
  </si>
  <si>
    <t>15624000</t>
  </si>
  <si>
    <t>Бошинское</t>
  </si>
  <si>
    <t>15624408</t>
  </si>
  <si>
    <t>Вельяминовское</t>
  </si>
  <si>
    <t>15624412</t>
  </si>
  <si>
    <t>Верхопольское</t>
  </si>
  <si>
    <t>15624416</t>
  </si>
  <si>
    <t>Город Карачев</t>
  </si>
  <si>
    <t>15624101</t>
  </si>
  <si>
    <t>Дроновское</t>
  </si>
  <si>
    <t>15624420</t>
  </si>
  <si>
    <t>Мылинское</t>
  </si>
  <si>
    <t>15624428</t>
  </si>
  <si>
    <t>Песоченское</t>
  </si>
  <si>
    <t>15624456</t>
  </si>
  <si>
    <t>Ревенское</t>
  </si>
  <si>
    <t>15624444</t>
  </si>
  <si>
    <t>Клетнянский муниципальный район</t>
  </si>
  <si>
    <t>15626000</t>
  </si>
  <si>
    <t>Акуличское</t>
  </si>
  <si>
    <t>15626404</t>
  </si>
  <si>
    <t>Лутенское</t>
  </si>
  <si>
    <t>15626424</t>
  </si>
  <si>
    <t>15626425</t>
  </si>
  <si>
    <t>Мужиновское</t>
  </si>
  <si>
    <t>15626428</t>
  </si>
  <si>
    <t>Надвинское</t>
  </si>
  <si>
    <t>15626432</t>
  </si>
  <si>
    <t>Поселок Клетня</t>
  </si>
  <si>
    <t>15626151</t>
  </si>
  <si>
    <t>Климовский муниципальный район</t>
  </si>
  <si>
    <t>15628000</t>
  </si>
  <si>
    <t>Брахловское</t>
  </si>
  <si>
    <t>15628404</t>
  </si>
  <si>
    <t>Истопское</t>
  </si>
  <si>
    <t>15628420</t>
  </si>
  <si>
    <t>Каменскохуторское</t>
  </si>
  <si>
    <t>15628428</t>
  </si>
  <si>
    <t>Кирилловское</t>
  </si>
  <si>
    <t>15628432</t>
  </si>
  <si>
    <t>Климовское</t>
  </si>
  <si>
    <t>15628151</t>
  </si>
  <si>
    <t>Лакомобудское</t>
  </si>
  <si>
    <t>15628440</t>
  </si>
  <si>
    <t>Митьковское</t>
  </si>
  <si>
    <t>15628448</t>
  </si>
  <si>
    <t>Новоропское</t>
  </si>
  <si>
    <t>15628452</t>
  </si>
  <si>
    <t>Новоюрковичское</t>
  </si>
  <si>
    <t>15628456</t>
  </si>
  <si>
    <t>Плавенское</t>
  </si>
  <si>
    <t>15628424</t>
  </si>
  <si>
    <t>Сачковичское</t>
  </si>
  <si>
    <t>15628460</t>
  </si>
  <si>
    <t>Сытобудское</t>
  </si>
  <si>
    <t>15628472</t>
  </si>
  <si>
    <t>Хороменское</t>
  </si>
  <si>
    <t>15628476</t>
  </si>
  <si>
    <t>Чолховское</t>
  </si>
  <si>
    <t>15628480</t>
  </si>
  <si>
    <t>Чуровичское</t>
  </si>
  <si>
    <t>15628488</t>
  </si>
  <si>
    <t>Клинцовский муниципальный район</t>
  </si>
  <si>
    <t>15630000</t>
  </si>
  <si>
    <t>Великотопальское</t>
  </si>
  <si>
    <t>15630408</t>
  </si>
  <si>
    <t>Гулевское</t>
  </si>
  <si>
    <t>15630424</t>
  </si>
  <si>
    <t>Коржовоголубовское</t>
  </si>
  <si>
    <t>15630448</t>
  </si>
  <si>
    <t>Лопатенское</t>
  </si>
  <si>
    <t>15630452</t>
  </si>
  <si>
    <t>Медведовское</t>
  </si>
  <si>
    <t>15630457</t>
  </si>
  <si>
    <t>Первомайское</t>
  </si>
  <si>
    <t>15630467</t>
  </si>
  <si>
    <t>Рожновское</t>
  </si>
  <si>
    <t>15630472</t>
  </si>
  <si>
    <t>Смолевичское</t>
  </si>
  <si>
    <t>15630480</t>
  </si>
  <si>
    <t>Смотровобудское</t>
  </si>
  <si>
    <t>15630481</t>
  </si>
  <si>
    <t>Комаричский муниципальный район</t>
  </si>
  <si>
    <t>15632000</t>
  </si>
  <si>
    <t>Аркинское</t>
  </si>
  <si>
    <t>15632404</t>
  </si>
  <si>
    <t>Быховское</t>
  </si>
  <si>
    <t>15632416</t>
  </si>
  <si>
    <t>Игрицкое</t>
  </si>
  <si>
    <t>15632428</t>
  </si>
  <si>
    <t>Литижское</t>
  </si>
  <si>
    <t>15632440</t>
  </si>
  <si>
    <t>Лопандинское</t>
  </si>
  <si>
    <t>15632464</t>
  </si>
  <si>
    <t>Марьинское</t>
  </si>
  <si>
    <t>15632450</t>
  </si>
  <si>
    <t>Поселок Комаричи</t>
  </si>
  <si>
    <t>15632151</t>
  </si>
  <si>
    <t>Усожское</t>
  </si>
  <si>
    <t>15632460</t>
  </si>
  <si>
    <t>Красногорский муниципальный район</t>
  </si>
  <si>
    <t>15634000</t>
  </si>
  <si>
    <t>Колюдовское</t>
  </si>
  <si>
    <t>15634420</t>
  </si>
  <si>
    <t>Лотаковское</t>
  </si>
  <si>
    <t>15634432</t>
  </si>
  <si>
    <t>Любовшанское</t>
  </si>
  <si>
    <t>15634436</t>
  </si>
  <si>
    <t>Макаричское</t>
  </si>
  <si>
    <t>15634440</t>
  </si>
  <si>
    <t>Перелазское</t>
  </si>
  <si>
    <t>15634452</t>
  </si>
  <si>
    <t>Поселок Красная Гора</t>
  </si>
  <si>
    <t>15634151</t>
  </si>
  <si>
    <t>Яловское</t>
  </si>
  <si>
    <t>15634484</t>
  </si>
  <si>
    <t>Мглинский муниципальный район</t>
  </si>
  <si>
    <t>15636000</t>
  </si>
  <si>
    <t>Ветлевское</t>
  </si>
  <si>
    <t>15636416</t>
  </si>
  <si>
    <t>Город Мглин</t>
  </si>
  <si>
    <t>15636101</t>
  </si>
  <si>
    <t>Краснокосаровское</t>
  </si>
  <si>
    <t>15636428</t>
  </si>
  <si>
    <t>Симонтовское</t>
  </si>
  <si>
    <t>15636446</t>
  </si>
  <si>
    <t>Навлинский муниципальный район</t>
  </si>
  <si>
    <t>15638000</t>
  </si>
  <si>
    <t>15638404</t>
  </si>
  <si>
    <t>Бяковское</t>
  </si>
  <si>
    <t>15638416</t>
  </si>
  <si>
    <t>Поселок Алтухово</t>
  </si>
  <si>
    <t>15638162</t>
  </si>
  <si>
    <t>Поселок Навля</t>
  </si>
  <si>
    <t>15638151</t>
  </si>
  <si>
    <t>Синезерское</t>
  </si>
  <si>
    <t>15638460</t>
  </si>
  <si>
    <t>Чичковское</t>
  </si>
  <si>
    <t>15638446</t>
  </si>
  <si>
    <t>Новозыбковский</t>
  </si>
  <si>
    <t>15720000</t>
  </si>
  <si>
    <t>Погарский муниципальный район</t>
  </si>
  <si>
    <t>15642000</t>
  </si>
  <si>
    <t>Борщовское</t>
  </si>
  <si>
    <t>15642412</t>
  </si>
  <si>
    <t>Вадьковское</t>
  </si>
  <si>
    <t>15642417</t>
  </si>
  <si>
    <t>Витемлянское</t>
  </si>
  <si>
    <t>15642422</t>
  </si>
  <si>
    <t>Гетуновское</t>
  </si>
  <si>
    <t>15642452</t>
  </si>
  <si>
    <t>Городищенское</t>
  </si>
  <si>
    <t>15642428</t>
  </si>
  <si>
    <t>Гриневское</t>
  </si>
  <si>
    <t>15642432</t>
  </si>
  <si>
    <t>Долботовское</t>
  </si>
  <si>
    <t>15642436</t>
  </si>
  <si>
    <t>Кистерское</t>
  </si>
  <si>
    <t>15642440</t>
  </si>
  <si>
    <t>Поселок Погар</t>
  </si>
  <si>
    <t>15642151</t>
  </si>
  <si>
    <t>Посудичское</t>
  </si>
  <si>
    <t>15642444</t>
  </si>
  <si>
    <t>Суворовское</t>
  </si>
  <si>
    <t>15642456</t>
  </si>
  <si>
    <t>Чаусовское</t>
  </si>
  <si>
    <t>15642464</t>
  </si>
  <si>
    <t>Юдиновское</t>
  </si>
  <si>
    <t>15642472</t>
  </si>
  <si>
    <t>Почепский муниципальный район</t>
  </si>
  <si>
    <t>15644000</t>
  </si>
  <si>
    <t>Бакланское</t>
  </si>
  <si>
    <t>15644404</t>
  </si>
  <si>
    <t>Бельковское</t>
  </si>
  <si>
    <t>15644408</t>
  </si>
  <si>
    <t>Витовское</t>
  </si>
  <si>
    <t>15644416</t>
  </si>
  <si>
    <t>Город Почеп</t>
  </si>
  <si>
    <t>15644101</t>
  </si>
  <si>
    <t>Гущинское</t>
  </si>
  <si>
    <t>15644428</t>
  </si>
  <si>
    <t>Дмитровское</t>
  </si>
  <si>
    <t>15644436</t>
  </si>
  <si>
    <t>Доманичское</t>
  </si>
  <si>
    <t>15644440</t>
  </si>
  <si>
    <t>Житнянское</t>
  </si>
  <si>
    <t>15644442</t>
  </si>
  <si>
    <t>Краснорогское</t>
  </si>
  <si>
    <t>15644444</t>
  </si>
  <si>
    <t>Московское</t>
  </si>
  <si>
    <t>15644466</t>
  </si>
  <si>
    <t>15644472</t>
  </si>
  <si>
    <t>Польниковское</t>
  </si>
  <si>
    <t>15644476</t>
  </si>
  <si>
    <t>Поселок Рамасуха</t>
  </si>
  <si>
    <t>15644160</t>
  </si>
  <si>
    <t>Речицкое</t>
  </si>
  <si>
    <t>15644481</t>
  </si>
  <si>
    <t>Семецкое</t>
  </si>
  <si>
    <t>15644482</t>
  </si>
  <si>
    <t>Сетоловское</t>
  </si>
  <si>
    <t>15644484</t>
  </si>
  <si>
    <t>Рогнединский муниципальный район</t>
  </si>
  <si>
    <t>15646000</t>
  </si>
  <si>
    <t>Вороновское</t>
  </si>
  <si>
    <t>15646408</t>
  </si>
  <si>
    <t>Поселок Рогнедино</t>
  </si>
  <si>
    <t>15646151</t>
  </si>
  <si>
    <t>Селиловичское</t>
  </si>
  <si>
    <t>15646424</t>
  </si>
  <si>
    <t>Тюнинское</t>
  </si>
  <si>
    <t>15646432</t>
  </si>
  <si>
    <t>Федоровское</t>
  </si>
  <si>
    <t>15646436</t>
  </si>
  <si>
    <t>Шаровичское</t>
  </si>
  <si>
    <t>15646444</t>
  </si>
  <si>
    <t>Севский муниципальный район</t>
  </si>
  <si>
    <t>15648000</t>
  </si>
  <si>
    <t>Город Севск</t>
  </si>
  <si>
    <t>15648101</t>
  </si>
  <si>
    <t>Доброводское</t>
  </si>
  <si>
    <t>15648412</t>
  </si>
  <si>
    <t>Косицкое</t>
  </si>
  <si>
    <t>15648432</t>
  </si>
  <si>
    <t>Новоямское</t>
  </si>
  <si>
    <t>15648458</t>
  </si>
  <si>
    <t>Подлесно-Новосельское</t>
  </si>
  <si>
    <t>15648448</t>
  </si>
  <si>
    <t>Пушкинское</t>
  </si>
  <si>
    <t>15648444</t>
  </si>
  <si>
    <t>Троебортновское</t>
  </si>
  <si>
    <t>15648428</t>
  </si>
  <si>
    <t>Чемлыжское</t>
  </si>
  <si>
    <t>15648420</t>
  </si>
  <si>
    <t>Стародубский муниципальный район</t>
  </si>
  <si>
    <t>15650000</t>
  </si>
  <si>
    <t>Воронокское</t>
  </si>
  <si>
    <t>15650412</t>
  </si>
  <si>
    <t>Десятуховское</t>
  </si>
  <si>
    <t>15650448</t>
  </si>
  <si>
    <t>Запольскохалеевичское</t>
  </si>
  <si>
    <t>15650432</t>
  </si>
  <si>
    <t>Меленское</t>
  </si>
  <si>
    <t>15650484</t>
  </si>
  <si>
    <t>Понуровское</t>
  </si>
  <si>
    <t>15650472</t>
  </si>
  <si>
    <t>Суземский муниципальный район</t>
  </si>
  <si>
    <t>15652000</t>
  </si>
  <si>
    <t>Алешковичское</t>
  </si>
  <si>
    <t>15652404</t>
  </si>
  <si>
    <t>Невдольское</t>
  </si>
  <si>
    <t>15652418</t>
  </si>
  <si>
    <t>Новопогощенская</t>
  </si>
  <si>
    <t>15652428</t>
  </si>
  <si>
    <t>Поселок Кокоревка</t>
  </si>
  <si>
    <t>15652162</t>
  </si>
  <si>
    <t>Поселок Суземка</t>
  </si>
  <si>
    <t>15652151</t>
  </si>
  <si>
    <t>Селеченское</t>
  </si>
  <si>
    <t>15652436</t>
  </si>
  <si>
    <t>Холмечское</t>
  </si>
  <si>
    <t>15652444</t>
  </si>
  <si>
    <t>Суражский муниципальный район</t>
  </si>
  <si>
    <t>15654000</t>
  </si>
  <si>
    <t>Влазовичское</t>
  </si>
  <si>
    <t>15654408</t>
  </si>
  <si>
    <t>Город Сураж</t>
  </si>
  <si>
    <t>15654101</t>
  </si>
  <si>
    <t>Дегтяревское</t>
  </si>
  <si>
    <t>15654420</t>
  </si>
  <si>
    <t>15654422</t>
  </si>
  <si>
    <t>Кулажское</t>
  </si>
  <si>
    <t>15654428</t>
  </si>
  <si>
    <t>Лопазненское</t>
  </si>
  <si>
    <t>15654432</t>
  </si>
  <si>
    <t>Нивнянское</t>
  </si>
  <si>
    <t>15654440</t>
  </si>
  <si>
    <t>Овчинское</t>
  </si>
  <si>
    <t>15654448</t>
  </si>
  <si>
    <t>Трубчевский муниципальный район</t>
  </si>
  <si>
    <t>15656000</t>
  </si>
  <si>
    <t>Город Трубчевск</t>
  </si>
  <si>
    <t>15656101</t>
  </si>
  <si>
    <t>Городецкое</t>
  </si>
  <si>
    <t>15656405</t>
  </si>
  <si>
    <t>Поселок Белая Березка</t>
  </si>
  <si>
    <t>15656155</t>
  </si>
  <si>
    <t>Селецкое</t>
  </si>
  <si>
    <t>15656440</t>
  </si>
  <si>
    <t>Семячковское</t>
  </si>
  <si>
    <t>15656444</t>
  </si>
  <si>
    <t>Телецкое</t>
  </si>
  <si>
    <t>15656452</t>
  </si>
  <si>
    <t>Усохское</t>
  </si>
  <si>
    <t>15656460</t>
  </si>
  <si>
    <t>Юровское</t>
  </si>
  <si>
    <t>15656470</t>
  </si>
  <si>
    <t>Унечский муниципальный район</t>
  </si>
  <si>
    <t>15658000</t>
  </si>
  <si>
    <t>15658404</t>
  </si>
  <si>
    <t>Высокское</t>
  </si>
  <si>
    <t>15658416</t>
  </si>
  <si>
    <t>Город Унеча</t>
  </si>
  <si>
    <t>15658101</t>
  </si>
  <si>
    <t>Ивайтенское</t>
  </si>
  <si>
    <t>15658424</t>
  </si>
  <si>
    <t>Красновичское</t>
  </si>
  <si>
    <t>15658428</t>
  </si>
  <si>
    <t>Найтоповичское</t>
  </si>
  <si>
    <t>15658440</t>
  </si>
  <si>
    <t>Павловское</t>
  </si>
  <si>
    <t>15658448</t>
  </si>
  <si>
    <t>Старогутнянское</t>
  </si>
  <si>
    <t>15658464</t>
  </si>
  <si>
    <t>Старосельское</t>
  </si>
  <si>
    <t>15658468</t>
  </si>
  <si>
    <t>МО_ОКТМО</t>
  </si>
  <si>
    <t>О</t>
  </si>
  <si>
    <t>Город Брянск, Город Брянск (15701000);</t>
  </si>
  <si>
    <t>единственная система холодного водоснабжения (собственная артезианская скважина)</t>
  </si>
  <si>
    <t>Вид деятельности:_x000D_
  - Холодное водоснабжение. Питьевая вода_x000D_
_x000D_
Территория оказания услуг:_x000D_
  - Город Брянск, Город Брянск (15701000);_x000D_
_x000D_
Централизованная система холодного водоснабжения:_x000D_
  - единственная система холодного водоснабжения (собственная артезианская скважина)</t>
  </si>
  <si>
    <t>Город Брянск (15701000)</t>
  </si>
  <si>
    <t>3.12.1</t>
  </si>
  <si>
    <t>контроль качества воды</t>
  </si>
  <si>
    <t>3.12.2</t>
  </si>
  <si>
    <t>налог на имущества</t>
  </si>
  <si>
    <t>3.12.3</t>
  </si>
  <si>
    <t>водный налог и плата за пользование водным обьектом</t>
  </si>
  <si>
    <t>3.12.4</t>
  </si>
  <si>
    <t>расходы на оплату работ и услуг,выполняемых сторонними организациями(ликвидационный тампонаж 2-х скважин)</t>
  </si>
  <si>
    <t>https://portal.eias.ru/Portal/DownloadPage.aspx?type=12&amp;guid=13f92256-b224-4f02-9a03-8855a2441539</t>
  </si>
</sst>
</file>

<file path=xl/styles.xml><?xml version="1.0" encoding="utf-8"?>
<styleSheet xmlns="http://schemas.openxmlformats.org/spreadsheetml/2006/main">
  <fonts count="18">
    <font>
      <sz val="11"/>
      <color theme="1"/>
      <name val="Calibri"/>
      <family val="2"/>
      <charset val="204"/>
      <scheme val="minor"/>
    </font>
    <font>
      <sz val="11"/>
      <color theme="1"/>
      <name val="Calibri"/>
      <family val="2"/>
      <charset val="204"/>
      <scheme val="minor"/>
    </font>
    <font>
      <b/>
      <sz val="18"/>
      <color theme="3"/>
      <name val="Cambria"/>
      <family val="2"/>
      <charset val="204"/>
      <scheme val="major"/>
    </font>
    <font>
      <b/>
      <sz val="15"/>
      <color theme="3"/>
      <name val="Calibri"/>
      <family val="2"/>
      <charset val="204"/>
      <scheme val="minor"/>
    </font>
    <font>
      <b/>
      <sz val="13"/>
      <color theme="3"/>
      <name val="Calibri"/>
      <family val="2"/>
      <charset val="204"/>
      <scheme val="minor"/>
    </font>
    <font>
      <b/>
      <sz val="11"/>
      <color theme="3"/>
      <name val="Calibri"/>
      <family val="2"/>
      <charset val="204"/>
      <scheme val="minor"/>
    </font>
    <font>
      <sz val="11"/>
      <color rgb="FF006100"/>
      <name val="Calibri"/>
      <family val="2"/>
      <charset val="204"/>
      <scheme val="minor"/>
    </font>
    <font>
      <sz val="11"/>
      <color rgb="FF9C0006"/>
      <name val="Calibri"/>
      <family val="2"/>
      <charset val="204"/>
      <scheme val="minor"/>
    </font>
    <font>
      <sz val="11"/>
      <color rgb="FF9C6500"/>
      <name val="Calibri"/>
      <family val="2"/>
      <charset val="204"/>
      <scheme val="minor"/>
    </font>
    <font>
      <sz val="11"/>
      <color rgb="FF3F3F76"/>
      <name val="Calibri"/>
      <family val="2"/>
      <charset val="204"/>
      <scheme val="minor"/>
    </font>
    <font>
      <b/>
      <sz val="11"/>
      <color rgb="FF3F3F3F"/>
      <name val="Calibri"/>
      <family val="2"/>
      <charset val="204"/>
      <scheme val="minor"/>
    </font>
    <font>
      <b/>
      <sz val="11"/>
      <color rgb="FFFA7D00"/>
      <name val="Calibri"/>
      <family val="2"/>
      <charset val="204"/>
      <scheme val="minor"/>
    </font>
    <font>
      <sz val="11"/>
      <color rgb="FFFA7D00"/>
      <name val="Calibri"/>
      <family val="2"/>
      <charset val="204"/>
      <scheme val="minor"/>
    </font>
    <font>
      <b/>
      <sz val="11"/>
      <color theme="0"/>
      <name val="Calibri"/>
      <family val="2"/>
      <charset val="204"/>
      <scheme val="minor"/>
    </font>
    <font>
      <sz val="11"/>
      <color rgb="FFFF0000"/>
      <name val="Calibri"/>
      <family val="2"/>
      <charset val="204"/>
      <scheme val="minor"/>
    </font>
    <font>
      <i/>
      <sz val="11"/>
      <color rgb="FF7F7F7F"/>
      <name val="Calibri"/>
      <family val="2"/>
      <charset val="204"/>
      <scheme val="minor"/>
    </font>
    <font>
      <b/>
      <sz val="11"/>
      <color theme="1"/>
      <name val="Calibri"/>
      <family val="2"/>
      <charset val="204"/>
      <scheme val="minor"/>
    </font>
    <font>
      <sz val="11"/>
      <color theme="0"/>
      <name val="Calibri"/>
      <family val="2"/>
      <charset val="204"/>
      <scheme val="minor"/>
    </font>
  </fonts>
  <fills count="3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4">
    <xf numFmtId="0" fontId="0" fillId="0" borderId="0" xfId="0"/>
    <xf numFmtId="22" fontId="0" fillId="0" borderId="0" xfId="0" applyNumberFormat="1"/>
    <xf numFmtId="0" fontId="0" fillId="0" borderId="0" xfId="0" applyAlignment="1">
      <alignment wrapText="1"/>
    </xf>
    <xf numFmtId="0" fontId="0" fillId="0" borderId="0" xfId="0"/>
  </cellXfs>
  <cellStyles count="42">
    <cellStyle name="20% - Акцент1" xfId="19" builtinId="30" customBuiltin="1"/>
    <cellStyle name="20% - Акцент2" xfId="23" builtinId="34" customBuiltin="1"/>
    <cellStyle name="20% - Акцент3" xfId="27" builtinId="38" customBuiltin="1"/>
    <cellStyle name="20% - Акцент4" xfId="31" builtinId="42" customBuiltin="1"/>
    <cellStyle name="20% - Акцент5" xfId="35" builtinId="46" customBuiltin="1"/>
    <cellStyle name="20% - Акцент6" xfId="39" builtinId="50" customBuiltin="1"/>
    <cellStyle name="40% - Акцент1" xfId="20" builtinId="31" customBuiltin="1"/>
    <cellStyle name="40% - Акцент2" xfId="24" builtinId="35" customBuiltin="1"/>
    <cellStyle name="40% - Акцент3" xfId="28" builtinId="39" customBuiltin="1"/>
    <cellStyle name="40% - Акцент4" xfId="32" builtinId="43" customBuiltin="1"/>
    <cellStyle name="40% - Акцент5" xfId="36" builtinId="47" customBuiltin="1"/>
    <cellStyle name="40% - Акцент6" xfId="40" builtinId="51" customBuiltin="1"/>
    <cellStyle name="60% - Акцент1" xfId="21" builtinId="32" customBuiltin="1"/>
    <cellStyle name="60% - Акцент2" xfId="25" builtinId="36" customBuiltin="1"/>
    <cellStyle name="60% - Акцент3" xfId="29" builtinId="40" customBuiltin="1"/>
    <cellStyle name="60% - Акцент4" xfId="33" builtinId="44" customBuiltin="1"/>
    <cellStyle name="60% - Акцент5" xfId="37" builtinId="48" customBuiltin="1"/>
    <cellStyle name="60% - Акцент6" xfId="41" builtinId="52" customBuiltin="1"/>
    <cellStyle name="Акцент1" xfId="18" builtinId="29" customBuiltin="1"/>
    <cellStyle name="Акцент2" xfId="22" builtinId="33" customBuiltin="1"/>
    <cellStyle name="Акцент3" xfId="26" builtinId="37" customBuiltin="1"/>
    <cellStyle name="Акцент4" xfId="30" builtinId="41" customBuiltin="1"/>
    <cellStyle name="Акцент5" xfId="34" builtinId="45" customBuiltin="1"/>
    <cellStyle name="Акцент6" xfId="38" builtinId="49" customBuiltin="1"/>
    <cellStyle name="Ввод " xfId="9" builtinId="20" customBuiltin="1"/>
    <cellStyle name="Вывод" xfId="10" builtinId="21" customBuiltin="1"/>
    <cellStyle name="Вычисление" xfId="11" builtinId="22" customBuiltin="1"/>
    <cellStyle name="Заголовок 1" xfId="2" builtinId="16" customBuiltin="1"/>
    <cellStyle name="Заголовок 2" xfId="3" builtinId="17" customBuiltin="1"/>
    <cellStyle name="Заголовок 3" xfId="4" builtinId="18" customBuiltin="1"/>
    <cellStyle name="Заголовок 4" xfId="5" builtinId="19" customBuiltin="1"/>
    <cellStyle name="Итог" xfId="17" builtinId="25" customBuiltin="1"/>
    <cellStyle name="Контрольная ячейка" xfId="13" builtinId="23" customBuiltin="1"/>
    <cellStyle name="Название" xfId="1" builtinId="15" customBuiltin="1"/>
    <cellStyle name="Нейтральный" xfId="8" builtinId="28" customBuiltin="1"/>
    <cellStyle name="Обычный" xfId="0" builtinId="0"/>
    <cellStyle name="Плохой" xfId="7" builtinId="27" customBuiltin="1"/>
    <cellStyle name="Пояснение" xfId="16" builtinId="53" customBuiltin="1"/>
    <cellStyle name="Примечание" xfId="15" builtinId="10" customBuiltin="1"/>
    <cellStyle name="Связанная ячейка" xfId="12" builtinId="24" customBuiltin="1"/>
    <cellStyle name="Текст предупреждения" xfId="14" builtinId="11" customBuiltin="1"/>
    <cellStyle name="Хороший" xfId="6" builtinId="26" customBuiltin="1"/>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s>
</file>

<file path=xl/drawings/_rels/drawing10.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5.png"/><Relationship Id="rId4" Type="http://schemas.openxmlformats.org/officeDocument/2006/relationships/image" Target="../media/image8.png"/></Relationships>
</file>

<file path=xl/drawings/_rels/drawing4.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10.png"/><Relationship Id="rId1" Type="http://schemas.openxmlformats.org/officeDocument/2006/relationships/image" Target="../media/image9.png"/><Relationship Id="rId4" Type="http://schemas.openxmlformats.org/officeDocument/2006/relationships/image" Target="../media/image8.png"/></Relationships>
</file>

<file path=xl/drawings/_rels/drawing5.xml.rels><?xml version="1.0" encoding="UTF-8" standalone="yes"?>
<Relationships xmlns="http://schemas.openxmlformats.org/package/2006/relationships"><Relationship Id="rId2" Type="http://schemas.openxmlformats.org/officeDocument/2006/relationships/image" Target="../media/image10.png"/><Relationship Id="rId1" Type="http://schemas.openxmlformats.org/officeDocument/2006/relationships/image" Target="../media/image9.png"/></Relationships>
</file>

<file path=xl/drawings/_rels/drawing6.xml.rels><?xml version="1.0" encoding="UTF-8" standalone="yes"?>
<Relationships xmlns="http://schemas.openxmlformats.org/package/2006/relationships"><Relationship Id="rId2" Type="http://schemas.openxmlformats.org/officeDocument/2006/relationships/image" Target="../media/image10.png"/><Relationship Id="rId1" Type="http://schemas.openxmlformats.org/officeDocument/2006/relationships/image" Target="../media/image9.png"/></Relationships>
</file>

<file path=xl/drawings/_rels/drawing7.xml.rels><?xml version="1.0" encoding="UTF-8" standalone="yes"?>
<Relationships xmlns="http://schemas.openxmlformats.org/package/2006/relationships"><Relationship Id="rId2" Type="http://schemas.openxmlformats.org/officeDocument/2006/relationships/image" Target="../media/image12.png"/><Relationship Id="rId1" Type="http://schemas.openxmlformats.org/officeDocument/2006/relationships/image" Target="../media/image11.png"/></Relationships>
</file>

<file path=xl/drawings/_rels/drawing8.xml.rels><?xml version="1.0" encoding="UTF-8" standalone="yes"?>
<Relationships xmlns="http://schemas.openxmlformats.org/package/2006/relationships"><Relationship Id="rId3" Type="http://schemas.openxmlformats.org/officeDocument/2006/relationships/image" Target="../media/image12.png"/><Relationship Id="rId2" Type="http://schemas.openxmlformats.org/officeDocument/2006/relationships/image" Target="../media/image11.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66675</xdr:colOff>
      <xdr:row>0</xdr:row>
      <xdr:rowOff>47625</xdr:rowOff>
    </xdr:from>
    <xdr:to>
      <xdr:col>6</xdr:col>
      <xdr:colOff>78601</xdr:colOff>
      <xdr:row>0</xdr:row>
      <xdr:rowOff>301503</xdr:rowOff>
    </xdr:to>
    <xdr:sp macro="[0]!modUpdTemplLogger.Clear" textlink="">
      <xdr:nvSpPr>
        <xdr:cNvPr id="194761" name="cmdStart"/>
        <xdr:cNvSpPr>
          <a:spLocks noChangeArrowheads="1"/>
        </xdr:cNvSpPr>
      </xdr:nvSpPr>
      <xdr:spPr bwMode="auto">
        <a:xfrm>
          <a:off x="9544050" y="47625"/>
          <a:ext cx="1840726" cy="253878"/>
        </a:xfrm>
        <a:prstGeom prst="roundRect">
          <a:avLst>
            <a:gd name="adj" fmla="val 0"/>
          </a:avLst>
        </a:prstGeom>
        <a:solidFill>
          <a:srgbClr val="DDDDDD"/>
        </a:solidFill>
        <a:ln w="3175" algn="ctr">
          <a:solidFill>
            <a:srgbClr val="C0C0C0"/>
          </a:solidFill>
          <a:round/>
          <a:headEnd/>
          <a:tailEnd/>
        </a:ln>
        <a:effectLst/>
      </xdr:spPr>
      <xdr:txBody>
        <a:bodyPr vertOverflow="clip" wrap="square" lIns="27432" tIns="18288" rIns="27432" bIns="18288" anchor="ctr" upright="1"/>
        <a:lstStyle/>
        <a:p>
          <a:pPr algn="ctr" rtl="0">
            <a:defRPr sz="1000"/>
          </a:pPr>
          <a:r>
            <a:rPr lang="ru-RU" sz="900" b="0" i="0" u="none" strike="noStrike" baseline="0">
              <a:solidFill>
                <a:srgbClr val="000000"/>
              </a:solidFill>
              <a:latin typeface="Tahoma"/>
              <a:ea typeface="Tahoma"/>
              <a:cs typeface="Tahoma"/>
            </a:rPr>
            <a:t>Очистить лог</a:t>
          </a:r>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7</xdr:col>
      <xdr:colOff>38100</xdr:colOff>
      <xdr:row>10</xdr:row>
      <xdr:rowOff>0</xdr:rowOff>
    </xdr:from>
    <xdr:to>
      <xdr:col>7</xdr:col>
      <xdr:colOff>228600</xdr:colOff>
      <xdr:row>12</xdr:row>
      <xdr:rowOff>47625</xdr:rowOff>
    </xdr:to>
    <xdr:grpSp>
      <xdr:nvGrpSpPr>
        <xdr:cNvPr id="449206" name="shCalendar" hidden="1"/>
        <xdr:cNvGrpSpPr>
          <a:grpSpLocks/>
        </xdr:cNvGrpSpPr>
      </xdr:nvGrpSpPr>
      <xdr:grpSpPr bwMode="auto">
        <a:xfrm>
          <a:off x="6838950" y="942975"/>
          <a:ext cx="190500" cy="190500"/>
          <a:chOff x="13896191" y="1813753"/>
          <a:chExt cx="211023" cy="178845"/>
        </a:xfrm>
      </xdr:grpSpPr>
      <xdr:sp macro="[0]!modfrmDateChoose.CalendarShow" textlink="">
        <xdr:nvSpPr>
          <xdr:cNvPr id="449208" name="shCalendar_bck" hidden="1"/>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49209" name="shCalendar_1" descr="CalendarSmall.bmp" hidden="1"/>
          <xdr:cNvPicPr preferRelativeResize="0">
            <a:picLocks/>
          </xdr:cNvPicPr>
        </xdr:nvPicPr>
        <xdr:blipFill>
          <a:blip xmlns:r="http://schemas.openxmlformats.org/officeDocument/2006/relationships" r:embed="rId1">
            <a:grayscl/>
            <a:extLst>
              <a:ext uri="{28A0092B-C50C-407E-A947-70E740481C1C}">
                <a14:useLocalDpi xmlns=""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 xmlns:a14="http://schemas.microsoft.com/office/drawing/2010/main">
                <a:solidFill>
                  <a:srgbClr val="FFFFFF"/>
                </a:solidFill>
              </a14:hiddenFill>
            </a:ext>
          </a:extLst>
        </xdr:spPr>
      </xdr:pic>
    </xdr:grpSp>
    <xdr:clientData/>
  </xdr:twoCellAnchor>
  <xdr:twoCellAnchor editAs="oneCell">
    <xdr:from>
      <xdr:col>4</xdr:col>
      <xdr:colOff>4657725</xdr:colOff>
      <xdr:row>6</xdr:row>
      <xdr:rowOff>85725</xdr:rowOff>
    </xdr:from>
    <xdr:to>
      <xdr:col>4</xdr:col>
      <xdr:colOff>4876800</xdr:colOff>
      <xdr:row>7</xdr:row>
      <xdr:rowOff>57150</xdr:rowOff>
    </xdr:to>
    <xdr:pic macro="[0]!modInfo.MainSheetHelp">
      <xdr:nvPicPr>
        <xdr:cNvPr id="6" name="ExcludeHelp_1" descr="Справка по листу"/>
        <xdr:cNvPicPr>
          <a:picLocks/>
        </xdr:cNvPicPr>
      </xdr:nvPicPr>
      <xdr:blipFill>
        <a:blip xmlns:r="http://schemas.openxmlformats.org/officeDocument/2006/relationships" r:embed="rId2" cstate="print">
          <a:extLst>
            <a:ext uri="{28A0092B-C50C-407E-A947-70E740481C1C}">
              <a14:useLocalDpi xmlns="" xmlns:a14="http://schemas.microsoft.com/office/drawing/2010/main" val="0"/>
            </a:ext>
          </a:extLst>
        </a:blip>
        <a:srcRect/>
        <a:stretch>
          <a:fillRect/>
        </a:stretch>
      </xdr:blipFill>
      <xdr:spPr bwMode="auto">
        <a:xfrm>
          <a:off x="5324475" y="219075"/>
          <a:ext cx="219075" cy="21907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fPrintsWithSheet="0"/>
  </xdr:twoCellAnchor>
</xdr:wsDr>
</file>

<file path=xl/drawings/drawing11.xml><?xml version="1.0" encoding="utf-8"?>
<xdr:wsDr xmlns:xdr="http://schemas.openxmlformats.org/drawingml/2006/spreadsheetDrawing" xmlns:a="http://schemas.openxmlformats.org/drawingml/2006/main">
  <xdr:twoCellAnchor editAs="oneCell">
    <xdr:from>
      <xdr:col>247</xdr:col>
      <xdr:colOff>523875</xdr:colOff>
      <xdr:row>0</xdr:row>
      <xdr:rowOff>0</xdr:rowOff>
    </xdr:from>
    <xdr:to>
      <xdr:col>248</xdr:col>
      <xdr:colOff>104775</xdr:colOff>
      <xdr:row>1</xdr:row>
      <xdr:rowOff>0</xdr:rowOff>
    </xdr:to>
    <xdr:grpSp>
      <xdr:nvGrpSpPr>
        <xdr:cNvPr id="2" name="shCalendar" hidden="1"/>
        <xdr:cNvGrpSpPr>
          <a:grpSpLocks/>
        </xdr:cNvGrpSpPr>
      </xdr:nvGrpSpPr>
      <xdr:grpSpPr bwMode="auto">
        <a:xfrm>
          <a:off x="151095075" y="0"/>
          <a:ext cx="190500" cy="190500"/>
          <a:chOff x="13896191" y="1813753"/>
          <a:chExt cx="211023" cy="178845"/>
        </a:xfrm>
      </xdr:grpSpPr>
      <xdr:sp macro="" textlink="">
        <xdr:nvSpPr>
          <xdr:cNvPr id="3" name="shCalendar_bck" hidden="1"/>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xdr:nvPicPr>
          <xdr:cNvPr id="4" name="shCalendar_1" descr="CalendarSmall.bmp" hidden="1"/>
          <xdr:cNvPicPr preferRelativeResize="0">
            <a:picLocks/>
          </xdr:cNvPicPr>
        </xdr:nvPicPr>
        <xdr:blipFill>
          <a:blip xmlns:r="http://schemas.openxmlformats.org/officeDocument/2006/relationships" r:embed="rId1">
            <a:grayscl/>
            <a:extLst>
              <a:ext uri="{28A0092B-C50C-407E-A947-70E740481C1C}">
                <a14:useLocalDpi xmlns=""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 xmlns:a14="http://schemas.microsoft.com/office/drawing/2010/main">
                <a:solidFill>
                  <a:srgbClr val="FFFFFF"/>
                </a:solidFill>
              </a14:hiddenFill>
            </a:ext>
          </a:extLst>
        </xdr:spPr>
      </xdr:pic>
    </xdr:grpSp>
    <xdr:clientData/>
  </xdr:twoCellAnchor>
</xdr:wsDr>
</file>

<file path=xl/drawings/drawing12.xml><?xml version="1.0" encoding="utf-8"?>
<xdr:wsDr xmlns:xdr="http://schemas.openxmlformats.org/drawingml/2006/spreadsheetDrawing" xmlns:a="http://schemas.openxmlformats.org/drawingml/2006/main">
  <xdr:twoCellAnchor editAs="oneCell">
    <xdr:from>
      <xdr:col>7</xdr:col>
      <xdr:colOff>38100</xdr:colOff>
      <xdr:row>0</xdr:row>
      <xdr:rowOff>0</xdr:rowOff>
    </xdr:from>
    <xdr:to>
      <xdr:col>7</xdr:col>
      <xdr:colOff>228600</xdr:colOff>
      <xdr:row>0</xdr:row>
      <xdr:rowOff>57150</xdr:rowOff>
    </xdr:to>
    <xdr:grpSp>
      <xdr:nvGrpSpPr>
        <xdr:cNvPr id="2" name="shCalendar" hidden="1"/>
        <xdr:cNvGrpSpPr>
          <a:grpSpLocks/>
        </xdr:cNvGrpSpPr>
      </xdr:nvGrpSpPr>
      <xdr:grpSpPr bwMode="auto">
        <a:xfrm>
          <a:off x="4972050" y="0"/>
          <a:ext cx="190500" cy="57150"/>
          <a:chOff x="13896191" y="1813753"/>
          <a:chExt cx="211023" cy="178845"/>
        </a:xfrm>
      </xdr:grpSpPr>
      <xdr:sp macro="" textlink="">
        <xdr:nvSpPr>
          <xdr:cNvPr id="3" name="shCalendar_bck" hidden="1"/>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xdr:nvPicPr>
          <xdr:cNvPr id="4" name="shCalendar_1" descr="CalendarSmall.bmp" hidden="1"/>
          <xdr:cNvPicPr preferRelativeResize="0">
            <a:picLocks/>
          </xdr:cNvPicPr>
        </xdr:nvPicPr>
        <xdr:blipFill>
          <a:blip xmlns:r="http://schemas.openxmlformats.org/officeDocument/2006/relationships" r:embed="rId1">
            <a:grayscl/>
            <a:extLst>
              <a:ext uri="{28A0092B-C50C-407E-A947-70E740481C1C}">
                <a14:useLocalDpi xmlns=""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 xmlns:a14="http://schemas.microsoft.com/office/drawing/2010/main">
                <a:solidFill>
                  <a:srgbClr val="FFFFFF"/>
                </a:solidFill>
              </a14:hiddenFill>
            </a:ext>
          </a:extLst>
        </xdr:spPr>
      </xdr:pic>
    </xdr:grpSp>
    <xdr:clientData/>
  </xdr:twoCellAnchor>
</xdr:wsDr>
</file>

<file path=xl/drawings/drawing13.xml><?xml version="1.0" encoding="utf-8"?>
<xdr:wsDr xmlns:xdr="http://schemas.openxmlformats.org/drawingml/2006/spreadsheetDrawing" xmlns:a="http://schemas.openxmlformats.org/drawingml/2006/main">
  <xdr:twoCellAnchor editAs="oneCell">
    <xdr:from>
      <xdr:col>3</xdr:col>
      <xdr:colOff>38100</xdr:colOff>
      <xdr:row>10</xdr:row>
      <xdr:rowOff>0</xdr:rowOff>
    </xdr:from>
    <xdr:to>
      <xdr:col>3</xdr:col>
      <xdr:colOff>228600</xdr:colOff>
      <xdr:row>11</xdr:row>
      <xdr:rowOff>0</xdr:rowOff>
    </xdr:to>
    <xdr:grpSp>
      <xdr:nvGrpSpPr>
        <xdr:cNvPr id="456914" name="shCalendar" hidden="1"/>
        <xdr:cNvGrpSpPr>
          <a:grpSpLocks/>
        </xdr:cNvGrpSpPr>
      </xdr:nvGrpSpPr>
      <xdr:grpSpPr bwMode="auto">
        <a:xfrm>
          <a:off x="285750" y="942975"/>
          <a:ext cx="190500" cy="142875"/>
          <a:chOff x="13896191" y="1813753"/>
          <a:chExt cx="211023" cy="178845"/>
        </a:xfrm>
      </xdr:grpSpPr>
      <xdr:sp macro="[0]!modfrmDateChoose.CalendarShow" textlink="">
        <xdr:nvSpPr>
          <xdr:cNvPr id="456915" name="shCalendar_bck" hidden="1"/>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56916" name="shCalendar_1" descr="CalendarSmall.bmp" hidden="1"/>
          <xdr:cNvPicPr preferRelativeResize="0">
            <a:picLocks/>
          </xdr:cNvPicPr>
        </xdr:nvPicPr>
        <xdr:blipFill>
          <a:blip xmlns:r="http://schemas.openxmlformats.org/officeDocument/2006/relationships" r:embed="rId1">
            <a:grayscl/>
            <a:extLst>
              <a:ext uri="{28A0092B-C50C-407E-A947-70E740481C1C}">
                <a14:useLocalDpi xmlns=""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 xmlns:a14="http://schemas.microsoft.com/office/drawing/2010/main">
                <a:solidFill>
                  <a:srgbClr val="FFFFFF"/>
                </a:solidFill>
              </a14:hiddenFill>
            </a:ext>
          </a:extLst>
        </xdr:spPr>
      </xdr:pic>
    </xdr:grpSp>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38100</xdr:colOff>
      <xdr:row>32</xdr:row>
      <xdr:rowOff>0</xdr:rowOff>
    </xdr:from>
    <xdr:to>
      <xdr:col>6</xdr:col>
      <xdr:colOff>228600</xdr:colOff>
      <xdr:row>32</xdr:row>
      <xdr:rowOff>190500</xdr:rowOff>
    </xdr:to>
    <xdr:grpSp>
      <xdr:nvGrpSpPr>
        <xdr:cNvPr id="463905" name="shCalendar" hidden="1"/>
        <xdr:cNvGrpSpPr>
          <a:grpSpLocks/>
        </xdr:cNvGrpSpPr>
      </xdr:nvGrpSpPr>
      <xdr:grpSpPr bwMode="auto">
        <a:xfrm>
          <a:off x="6515100" y="3876675"/>
          <a:ext cx="190500" cy="190500"/>
          <a:chOff x="13896191" y="1813753"/>
          <a:chExt cx="211023" cy="178845"/>
        </a:xfrm>
      </xdr:grpSpPr>
      <xdr:sp macro="[0]!modfrmDateChoose.CalendarShow" textlink="">
        <xdr:nvSpPr>
          <xdr:cNvPr id="463924" name="shCalendar_bck" hidden="1"/>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63925" name="shCalendar_1" descr="CalendarSmall.bmp" hidden="1"/>
          <xdr:cNvPicPr preferRelativeResize="0">
            <a:picLocks/>
          </xdr:cNvPicPr>
        </xdr:nvPicPr>
        <xdr:blipFill>
          <a:blip xmlns:r="http://schemas.openxmlformats.org/officeDocument/2006/relationships" r:embed="rId1">
            <a:grayscl/>
            <a:extLst>
              <a:ext uri="{28A0092B-C50C-407E-A947-70E740481C1C}">
                <a14:useLocalDpi xmlns=""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 xmlns:a14="http://schemas.microsoft.com/office/drawing/2010/main">
                <a:solidFill>
                  <a:srgbClr val="FFFFFF"/>
                </a:solidFill>
              </a14:hiddenFill>
            </a:ext>
          </a:extLst>
        </xdr:spPr>
      </xdr:pic>
    </xdr:grpSp>
    <xdr:clientData/>
  </xdr:twoCellAnchor>
  <xdr:twoCellAnchor>
    <xdr:from>
      <xdr:col>5</xdr:col>
      <xdr:colOff>1</xdr:colOff>
      <xdr:row>48</xdr:row>
      <xdr:rowOff>47625</xdr:rowOff>
    </xdr:from>
    <xdr:to>
      <xdr:col>6</xdr:col>
      <xdr:colOff>1</xdr:colOff>
      <xdr:row>48</xdr:row>
      <xdr:rowOff>333375</xdr:rowOff>
    </xdr:to>
    <xdr:sp macro="[0]!modList00.FillTemplate" textlink="">
      <xdr:nvSpPr>
        <xdr:cNvPr id="9" name="cmdFillTemp" hidden="1"/>
        <xdr:cNvSpPr>
          <a:spLocks noChangeArrowheads="1"/>
        </xdr:cNvSpPr>
      </xdr:nvSpPr>
      <xdr:spPr bwMode="auto">
        <a:xfrm>
          <a:off x="3095626" y="7810500"/>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Продолжить заполнение</a:t>
          </a:r>
        </a:p>
      </xdr:txBody>
    </xdr:sp>
    <xdr:clientData/>
  </xdr:twoCellAnchor>
  <xdr:twoCellAnchor>
    <xdr:from>
      <xdr:col>5</xdr:col>
      <xdr:colOff>1</xdr:colOff>
      <xdr:row>24</xdr:row>
      <xdr:rowOff>47625</xdr:rowOff>
    </xdr:from>
    <xdr:to>
      <xdr:col>6</xdr:col>
      <xdr:colOff>1</xdr:colOff>
      <xdr:row>24</xdr:row>
      <xdr:rowOff>333375</xdr:rowOff>
    </xdr:to>
    <xdr:sp macro="[0]!modList00.cmdOrganizationChoice_Click_Handler" textlink="">
      <xdr:nvSpPr>
        <xdr:cNvPr id="10" name="cmdOrgChoice" hidden="1"/>
        <xdr:cNvSpPr>
          <a:spLocks noChangeArrowheads="1"/>
        </xdr:cNvSpPr>
      </xdr:nvSpPr>
      <xdr:spPr bwMode="auto">
        <a:xfrm>
          <a:off x="3095626" y="5162550"/>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Выбор организации</a:t>
          </a:r>
        </a:p>
      </xdr:txBody>
    </xdr:sp>
    <xdr:clientData/>
  </xdr:twoCellAnchor>
  <xdr:twoCellAnchor editAs="oneCell">
    <xdr:from>
      <xdr:col>7</xdr:col>
      <xdr:colOff>0</xdr:colOff>
      <xdr:row>6</xdr:row>
      <xdr:rowOff>0</xdr:rowOff>
    </xdr:from>
    <xdr:to>
      <xdr:col>7</xdr:col>
      <xdr:colOff>247650</xdr:colOff>
      <xdr:row>7</xdr:row>
      <xdr:rowOff>0</xdr:rowOff>
    </xdr:to>
    <xdr:pic macro="[0]!modInfo.MainSheetHelp">
      <xdr:nvPicPr>
        <xdr:cNvPr id="463909" name="ExcludeHelp_7" descr="Справка по листу" hidden="1"/>
        <xdr:cNvPicPr>
          <a:picLocks/>
        </xdr:cNvPicPr>
      </xdr:nvPicPr>
      <xdr:blipFill>
        <a:blip xmlns:r="http://schemas.openxmlformats.org/officeDocument/2006/relationships" r:embed="rId2" cstate="print">
          <a:extLst>
            <a:ext uri="{28A0092B-C50C-407E-A947-70E740481C1C}">
              <a14:useLocalDpi xmlns="" xmlns:a14="http://schemas.microsoft.com/office/drawing/2010/main" val="0"/>
            </a:ext>
          </a:extLst>
        </a:blip>
        <a:srcRect/>
        <a:stretch>
          <a:fillRect/>
        </a:stretch>
      </xdr:blipFill>
      <xdr:spPr bwMode="auto">
        <a:xfrm>
          <a:off x="6724650" y="790575"/>
          <a:ext cx="247650"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4</xdr:row>
      <xdr:rowOff>0</xdr:rowOff>
    </xdr:from>
    <xdr:to>
      <xdr:col>7</xdr:col>
      <xdr:colOff>247650</xdr:colOff>
      <xdr:row>4</xdr:row>
      <xdr:rowOff>247650</xdr:rowOff>
    </xdr:to>
    <xdr:pic macro="[0]!modInfo.MainSheetHelp">
      <xdr:nvPicPr>
        <xdr:cNvPr id="463910" name="ExcludeHelp_1" descr="Справка по листу" hidden="1"/>
        <xdr:cNvPicPr>
          <a:picLocks/>
        </xdr:cNvPicPr>
      </xdr:nvPicPr>
      <xdr:blipFill>
        <a:blip xmlns:r="http://schemas.openxmlformats.org/officeDocument/2006/relationships" r:embed="rId2" cstate="print">
          <a:extLst>
            <a:ext uri="{28A0092B-C50C-407E-A947-70E740481C1C}">
              <a14:useLocalDpi xmlns="" xmlns:a14="http://schemas.microsoft.com/office/drawing/2010/main" val="0"/>
            </a:ext>
          </a:extLst>
        </a:blip>
        <a:srcRect/>
        <a:stretch>
          <a:fillRect/>
        </a:stretch>
      </xdr:blipFill>
      <xdr:spPr bwMode="auto">
        <a:xfrm>
          <a:off x="6724650" y="142875"/>
          <a:ext cx="247650"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10</xdr:row>
      <xdr:rowOff>0</xdr:rowOff>
    </xdr:from>
    <xdr:to>
      <xdr:col>7</xdr:col>
      <xdr:colOff>247650</xdr:colOff>
      <xdr:row>10</xdr:row>
      <xdr:rowOff>247650</xdr:rowOff>
    </xdr:to>
    <xdr:pic macro="[0]!modInfo.MainSheetHelp">
      <xdr:nvPicPr>
        <xdr:cNvPr id="463911" name="ExcludeHelp_3" descr="Справка по листу" hidden="1"/>
        <xdr:cNvPicPr>
          <a:picLocks/>
        </xdr:cNvPicPr>
      </xdr:nvPicPr>
      <xdr:blipFill>
        <a:blip xmlns:r="http://schemas.openxmlformats.org/officeDocument/2006/relationships" r:embed="rId3" cstate="print">
          <a:extLst>
            <a:ext uri="{28A0092B-C50C-407E-A947-70E740481C1C}">
              <a14:useLocalDpi xmlns="" xmlns:a14="http://schemas.microsoft.com/office/drawing/2010/main" val="0"/>
            </a:ext>
          </a:extLst>
        </a:blip>
        <a:srcRect/>
        <a:stretch>
          <a:fillRect/>
        </a:stretch>
      </xdr:blipFill>
      <xdr:spPr bwMode="auto">
        <a:xfrm>
          <a:off x="6724650" y="1038225"/>
          <a:ext cx="247650"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12</xdr:row>
      <xdr:rowOff>0</xdr:rowOff>
    </xdr:from>
    <xdr:to>
      <xdr:col>7</xdr:col>
      <xdr:colOff>247650</xdr:colOff>
      <xdr:row>13</xdr:row>
      <xdr:rowOff>0</xdr:rowOff>
    </xdr:to>
    <xdr:pic macro="[0]!modInfo.MainSheetHelp">
      <xdr:nvPicPr>
        <xdr:cNvPr id="463912" name="ExcludeHelp_4" descr="Справка по листу" hidden="1"/>
        <xdr:cNvPicPr>
          <a:picLocks/>
        </xdr:cNvPicPr>
      </xdr:nvPicPr>
      <xdr:blipFill>
        <a:blip xmlns:r="http://schemas.openxmlformats.org/officeDocument/2006/relationships" r:embed="rId2" cstate="print">
          <a:extLst>
            <a:ext uri="{28A0092B-C50C-407E-A947-70E740481C1C}">
              <a14:useLocalDpi xmlns="" xmlns:a14="http://schemas.microsoft.com/office/drawing/2010/main" val="0"/>
            </a:ext>
          </a:extLst>
        </a:blip>
        <a:srcRect/>
        <a:stretch>
          <a:fillRect/>
        </a:stretch>
      </xdr:blipFill>
      <xdr:spPr bwMode="auto">
        <a:xfrm>
          <a:off x="6724650" y="1162050"/>
          <a:ext cx="247650"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15</xdr:row>
      <xdr:rowOff>0</xdr:rowOff>
    </xdr:from>
    <xdr:to>
      <xdr:col>7</xdr:col>
      <xdr:colOff>247650</xdr:colOff>
      <xdr:row>19</xdr:row>
      <xdr:rowOff>214032</xdr:rowOff>
    </xdr:to>
    <xdr:pic macro="[0]!modInfo.MainSheetHelp">
      <xdr:nvPicPr>
        <xdr:cNvPr id="463913" name="ExcludeHelp_5" descr="Справка по листу" hidden="1"/>
        <xdr:cNvPicPr>
          <a:picLocks/>
        </xdr:cNvPicPr>
      </xdr:nvPicPr>
      <xdr:blipFill>
        <a:blip xmlns:r="http://schemas.openxmlformats.org/officeDocument/2006/relationships" r:embed="rId2" cstate="print">
          <a:extLst>
            <a:ext uri="{28A0092B-C50C-407E-A947-70E740481C1C}">
              <a14:useLocalDpi xmlns="" xmlns:a14="http://schemas.microsoft.com/office/drawing/2010/main" val="0"/>
            </a:ext>
          </a:extLst>
        </a:blip>
        <a:srcRect/>
        <a:stretch>
          <a:fillRect/>
        </a:stretch>
      </xdr:blipFill>
      <xdr:spPr bwMode="auto">
        <a:xfrm>
          <a:off x="6724650" y="1162050"/>
          <a:ext cx="247650"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16</xdr:row>
      <xdr:rowOff>0</xdr:rowOff>
    </xdr:from>
    <xdr:to>
      <xdr:col>7</xdr:col>
      <xdr:colOff>247650</xdr:colOff>
      <xdr:row>19</xdr:row>
      <xdr:rowOff>214032</xdr:rowOff>
    </xdr:to>
    <xdr:pic macro="[0]!modInfo.MainSheetHelp">
      <xdr:nvPicPr>
        <xdr:cNvPr id="463914" name="ExcludeHelp_6" descr="Справка по листу" hidden="1"/>
        <xdr:cNvPicPr>
          <a:picLocks/>
        </xdr:cNvPicPr>
      </xdr:nvPicPr>
      <xdr:blipFill>
        <a:blip xmlns:r="http://schemas.openxmlformats.org/officeDocument/2006/relationships" r:embed="rId2" cstate="print">
          <a:extLst>
            <a:ext uri="{28A0092B-C50C-407E-A947-70E740481C1C}">
              <a14:useLocalDpi xmlns="" xmlns:a14="http://schemas.microsoft.com/office/drawing/2010/main" val="0"/>
            </a:ext>
          </a:extLst>
        </a:blip>
        <a:srcRect/>
        <a:stretch>
          <a:fillRect/>
        </a:stretch>
      </xdr:blipFill>
      <xdr:spPr bwMode="auto">
        <a:xfrm>
          <a:off x="6724650" y="1162050"/>
          <a:ext cx="247650"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8</xdr:row>
      <xdr:rowOff>0</xdr:rowOff>
    </xdr:from>
    <xdr:to>
      <xdr:col>7</xdr:col>
      <xdr:colOff>247650</xdr:colOff>
      <xdr:row>10</xdr:row>
      <xdr:rowOff>123264</xdr:rowOff>
    </xdr:to>
    <xdr:pic macro="[0]!modInfo.MainSheetHelp">
      <xdr:nvPicPr>
        <xdr:cNvPr id="463915" name="ExcludeHelp_2" descr="Справка по листу" hidden="1"/>
        <xdr:cNvPicPr>
          <a:picLocks/>
        </xdr:cNvPicPr>
      </xdr:nvPicPr>
      <xdr:blipFill>
        <a:blip xmlns:r="http://schemas.openxmlformats.org/officeDocument/2006/relationships" r:embed="rId2" cstate="print">
          <a:extLst>
            <a:ext uri="{28A0092B-C50C-407E-A947-70E740481C1C}">
              <a14:useLocalDpi xmlns="" xmlns:a14="http://schemas.microsoft.com/office/drawing/2010/main" val="0"/>
            </a:ext>
          </a:extLst>
        </a:blip>
        <a:srcRect/>
        <a:stretch>
          <a:fillRect/>
        </a:stretch>
      </xdr:blipFill>
      <xdr:spPr bwMode="auto">
        <a:xfrm>
          <a:off x="6724650" y="1038225"/>
          <a:ext cx="247650"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fPrintsWithSheet="0"/>
  </xdr:twoCellAnchor>
  <xdr:twoCellAnchor editAs="oneCell">
    <xdr:from>
      <xdr:col>6</xdr:col>
      <xdr:colOff>114300</xdr:colOff>
      <xdr:row>4</xdr:row>
      <xdr:rowOff>114300</xdr:rowOff>
    </xdr:from>
    <xdr:to>
      <xdr:col>7</xdr:col>
      <xdr:colOff>85725</xdr:colOff>
      <xdr:row>4</xdr:row>
      <xdr:rowOff>333375</xdr:rowOff>
    </xdr:to>
    <xdr:pic macro="[0]!modList00.CreatePrintedForm">
      <xdr:nvPicPr>
        <xdr:cNvPr id="23" name="cmdCreatePrintedForm" descr="Создание печатной формы"/>
        <xdr:cNvPicPr>
          <a:picLocks noChangeAspect="1"/>
        </xdr:cNvPicPr>
      </xdr:nvPicPr>
      <xdr:blipFill>
        <a:blip xmlns:r="http://schemas.openxmlformats.org/officeDocument/2006/relationships" r:embed="rId4" cstate="print">
          <a:extLst>
            <a:ext uri="{28A0092B-C50C-407E-A947-70E740481C1C}">
              <a14:useLocalDpi xmlns="" xmlns:a14="http://schemas.microsoft.com/office/drawing/2010/main" val="0"/>
            </a:ext>
          </a:extLst>
        </a:blip>
        <a:srcRect/>
        <a:stretch>
          <a:fillRect/>
        </a:stretch>
      </xdr:blipFill>
      <xdr:spPr bwMode="auto">
        <a:xfrm>
          <a:off x="6591300" y="257175"/>
          <a:ext cx="219075" cy="21907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0</xdr:colOff>
      <xdr:row>8</xdr:row>
      <xdr:rowOff>0</xdr:rowOff>
    </xdr:from>
    <xdr:to>
      <xdr:col>4</xdr:col>
      <xdr:colOff>219075</xdr:colOff>
      <xdr:row>8</xdr:row>
      <xdr:rowOff>219075</xdr:rowOff>
    </xdr:to>
    <xdr:pic macro="[0]!modInfo.MainSheetHelp">
      <xdr:nvPicPr>
        <xdr:cNvPr id="2" name="ExcludeHelp_1" descr="Справка по листу"/>
        <xdr:cNvPicPr>
          <a:picLocks/>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rcRect/>
        <a:stretch>
          <a:fillRect/>
        </a:stretch>
      </xdr:blipFill>
      <xdr:spPr bwMode="auto">
        <a:xfrm>
          <a:off x="666750" y="542925"/>
          <a:ext cx="219075" cy="21907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8</xdr:row>
      <xdr:rowOff>0</xdr:rowOff>
    </xdr:from>
    <xdr:to>
      <xdr:col>7</xdr:col>
      <xdr:colOff>219075</xdr:colOff>
      <xdr:row>8</xdr:row>
      <xdr:rowOff>219075</xdr:rowOff>
    </xdr:to>
    <xdr:pic macro="[0]!modInfo.MainSheetHelp">
      <xdr:nvPicPr>
        <xdr:cNvPr id="3" name="ExcludeHelp_2" descr="Справка по листу"/>
        <xdr:cNvPicPr>
          <a:picLocks/>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rcRect/>
        <a:stretch>
          <a:fillRect/>
        </a:stretch>
      </xdr:blipFill>
      <xdr:spPr bwMode="auto">
        <a:xfrm>
          <a:off x="4391025" y="542925"/>
          <a:ext cx="219075" cy="21907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fPrintsWithSheet="0"/>
  </xdr:twoCellAnchor>
  <xdr:twoCellAnchor editAs="oneCell">
    <xdr:from>
      <xdr:col>10</xdr:col>
      <xdr:colOff>0</xdr:colOff>
      <xdr:row>8</xdr:row>
      <xdr:rowOff>0</xdr:rowOff>
    </xdr:from>
    <xdr:to>
      <xdr:col>10</xdr:col>
      <xdr:colOff>219075</xdr:colOff>
      <xdr:row>8</xdr:row>
      <xdr:rowOff>219075</xdr:rowOff>
    </xdr:to>
    <xdr:pic macro="[0]!modInfo.MainSheetHelp">
      <xdr:nvPicPr>
        <xdr:cNvPr id="4" name="ExcludeHelp_2" descr="Справка по листу"/>
        <xdr:cNvPicPr>
          <a:picLocks/>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rcRect/>
        <a:stretch>
          <a:fillRect/>
        </a:stretch>
      </xdr:blipFill>
      <xdr:spPr bwMode="auto">
        <a:xfrm>
          <a:off x="7781925" y="542925"/>
          <a:ext cx="219075" cy="21907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fPrintsWithSheet="0"/>
  </xdr:twoCellAnchor>
  <xdr:twoCellAnchor>
    <xdr:from>
      <xdr:col>0</xdr:col>
      <xdr:colOff>0</xdr:colOff>
      <xdr:row>3</xdr:row>
      <xdr:rowOff>0</xdr:rowOff>
    </xdr:from>
    <xdr:to>
      <xdr:col>2</xdr:col>
      <xdr:colOff>238125</xdr:colOff>
      <xdr:row>3</xdr:row>
      <xdr:rowOff>247650</xdr:rowOff>
    </xdr:to>
    <xdr:pic macro="[0]!modInfo.FREEZE_PANES_STATIC">
      <xdr:nvPicPr>
        <xdr:cNvPr id="5" name="FREEZE_PANES_A11" descr="update_org.png"/>
        <xdr:cNvPicPr>
          <a:picLocks noChangeAspect="1"/>
        </xdr:cNvPicPr>
      </xdr:nvPicPr>
      <xdr:blipFill>
        <a:blip xmlns:r="http://schemas.openxmlformats.org/officeDocument/2006/relationships" r:embed="rId2" cstate="print">
          <a:extLst>
            <a:ext uri="{28A0092B-C50C-407E-A947-70E740481C1C}">
              <a14:useLocalDpi xmlns="" xmlns:a14="http://schemas.microsoft.com/office/drawing/2010/main" val="0"/>
            </a:ext>
          </a:extLst>
        </a:blip>
        <a:srcRect/>
        <a:stretch>
          <a:fillRect/>
        </a:stretch>
      </xdr:blipFill>
      <xdr:spPr bwMode="auto">
        <a:xfrm>
          <a:off x="0" y="38100"/>
          <a:ext cx="238125"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0</xdr:col>
      <xdr:colOff>0</xdr:colOff>
      <xdr:row>3</xdr:row>
      <xdr:rowOff>0</xdr:rowOff>
    </xdr:from>
    <xdr:to>
      <xdr:col>3</xdr:col>
      <xdr:colOff>0</xdr:colOff>
      <xdr:row>3</xdr:row>
      <xdr:rowOff>247650</xdr:rowOff>
    </xdr:to>
    <xdr:pic macro="[0]!modThisWorkbook.Freeze_Panes">
      <xdr:nvPicPr>
        <xdr:cNvPr id="6" name="UNFREEZE_PANES" descr="update_org.png" hidden="1"/>
        <xdr:cNvPicPr>
          <a:picLocks noChangeAspect="1"/>
        </xdr:cNvPicPr>
      </xdr:nvPicPr>
      <xdr:blipFill>
        <a:blip xmlns:r="http://schemas.openxmlformats.org/officeDocument/2006/relationships" r:embed="rId3" cstate="print">
          <a:extLst>
            <a:ext uri="{28A0092B-C50C-407E-A947-70E740481C1C}">
              <a14:useLocalDpi xmlns="" xmlns:a14="http://schemas.microsoft.com/office/drawing/2010/main" val="0"/>
            </a:ext>
          </a:extLst>
        </a:blip>
        <a:srcRect/>
        <a:stretch>
          <a:fillRect/>
        </a:stretch>
      </xdr:blipFill>
      <xdr:spPr bwMode="auto">
        <a:xfrm>
          <a:off x="0" y="38100"/>
          <a:ext cx="247650"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2</xdr:col>
      <xdr:colOff>9525</xdr:colOff>
      <xdr:row>3</xdr:row>
      <xdr:rowOff>0</xdr:rowOff>
    </xdr:from>
    <xdr:to>
      <xdr:col>3</xdr:col>
      <xdr:colOff>9525</xdr:colOff>
      <xdr:row>3</xdr:row>
      <xdr:rowOff>247650</xdr:rowOff>
    </xdr:to>
    <xdr:pic macro="[0]!modInfo.FREEZE_PANES_STATIC">
      <xdr:nvPicPr>
        <xdr:cNvPr id="7" name="UNFREEZE_PANES_A11" descr="update_org.png" hidden="1"/>
        <xdr:cNvPicPr>
          <a:picLocks noChangeAspect="1"/>
        </xdr:cNvPicPr>
      </xdr:nvPicPr>
      <xdr:blipFill>
        <a:blip xmlns:r="http://schemas.openxmlformats.org/officeDocument/2006/relationships" r:embed="rId3" cstate="print">
          <a:extLst>
            <a:ext uri="{28A0092B-C50C-407E-A947-70E740481C1C}">
              <a14:useLocalDpi xmlns="" xmlns:a14="http://schemas.microsoft.com/office/drawing/2010/main" val="0"/>
            </a:ext>
          </a:extLst>
        </a:blip>
        <a:srcRect/>
        <a:stretch>
          <a:fillRect/>
        </a:stretch>
      </xdr:blipFill>
      <xdr:spPr bwMode="auto">
        <a:xfrm>
          <a:off x="9525" y="38100"/>
          <a:ext cx="247650"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3</xdr:col>
      <xdr:colOff>0</xdr:colOff>
      <xdr:row>6</xdr:row>
      <xdr:rowOff>85726</xdr:rowOff>
    </xdr:from>
    <xdr:to>
      <xdr:col>11</xdr:col>
      <xdr:colOff>970083</xdr:colOff>
      <xdr:row>6</xdr:row>
      <xdr:rowOff>513617</xdr:rowOff>
    </xdr:to>
    <xdr:grpSp>
      <xdr:nvGrpSpPr>
        <xdr:cNvPr id="9" name="Группа 8"/>
        <xdr:cNvGrpSpPr/>
      </xdr:nvGrpSpPr>
      <xdr:grpSpPr>
        <a:xfrm>
          <a:off x="247650" y="409576"/>
          <a:ext cx="10676058" cy="427891"/>
          <a:chOff x="304799" y="752476"/>
          <a:chExt cx="10685583" cy="446941"/>
        </a:xfrm>
      </xdr:grpSpPr>
      <xdr:pic>
        <xdr:nvPicPr>
          <xdr:cNvPr id="10" name="Рисунок 1"/>
          <xdr:cNvPicPr>
            <a:picLocks noChangeAspect="1"/>
          </xdr:cNvPicPr>
        </xdr:nvPicPr>
        <xdr:blipFill>
          <a:blip xmlns:r="http://schemas.openxmlformats.org/officeDocument/2006/relationships" r:embed="rId4">
            <a:grayscl/>
            <a:extLst>
              <a:ext uri="{28A0092B-C50C-407E-A947-70E740481C1C}">
                <a14:useLocalDpi xmlns="" xmlns:a14="http://schemas.microsoft.com/office/drawing/2010/main" val="0"/>
              </a:ext>
            </a:extLst>
          </a:blip>
          <a:srcRect/>
          <a:stretch>
            <a:fillRect/>
          </a:stretch>
        </xdr:blipFill>
        <xdr:spPr bwMode="auto">
          <a:xfrm>
            <a:off x="419177" y="829099"/>
            <a:ext cx="323850" cy="2762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sp macro="" textlink="">
        <xdr:nvSpPr>
          <xdr:cNvPr id="12" name="Прямоугольник 11"/>
          <xdr:cNvSpPr/>
        </xdr:nvSpPr>
        <xdr:spPr>
          <a:xfrm>
            <a:off x="304799" y="752476"/>
            <a:ext cx="10685583" cy="446941"/>
          </a:xfrm>
          <a:prstGeom prst="rect">
            <a:avLst/>
          </a:prstGeom>
          <a:solidFill>
            <a:schemeClr val="tx1">
              <a:lumMod val="50000"/>
              <a:lumOff val="50000"/>
              <a:alpha val="10000"/>
            </a:schemeClr>
          </a:solidFill>
          <a:ln w="19050">
            <a:solidFill>
              <a:schemeClr val="tx1">
                <a:alpha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lvl="1"/>
            <a:r>
              <a:rPr lang="ru-RU" sz="900">
                <a:solidFill>
                  <a:sysClr val="windowText" lastClr="000000"/>
                </a:solidFill>
                <a:latin typeface="Tahoma" panose="020B0604030504040204" pitchFamily="34" charset="0"/>
                <a:ea typeface="Tahoma" panose="020B0604030504040204" pitchFamily="34" charset="0"/>
                <a:cs typeface="Tahoma" panose="020B0604030504040204" pitchFamily="34" charset="0"/>
              </a:rPr>
              <a:t>Если организация на различных территориях осуществляет различные виды деятельности, а также имеет системы холодного водоснабжения, принадлежащие различным территориям, такие территории должны быть указаны </a:t>
            </a:r>
            <a:r>
              <a:rPr lang="ru-RU" sz="900" b="0">
                <a:solidFill>
                  <a:sysClr val="windowText" lastClr="000000"/>
                </a:solidFill>
                <a:latin typeface="Tahoma" panose="020B0604030504040204" pitchFamily="34" charset="0"/>
                <a:ea typeface="Tahoma" panose="020B0604030504040204" pitchFamily="34" charset="0"/>
                <a:cs typeface="Tahoma" panose="020B0604030504040204" pitchFamily="34" charset="0"/>
              </a:rPr>
              <a:t>в </a:t>
            </a:r>
            <a:r>
              <a:rPr lang="ru-RU" sz="900" b="1">
                <a:solidFill>
                  <a:sysClr val="windowText" lastClr="000000"/>
                </a:solidFill>
                <a:latin typeface="Tahoma" panose="020B0604030504040204" pitchFamily="34" charset="0"/>
                <a:ea typeface="Tahoma" panose="020B0604030504040204" pitchFamily="34" charset="0"/>
                <a:cs typeface="Tahoma" panose="020B0604030504040204" pitchFamily="34" charset="0"/>
              </a:rPr>
              <a:t>отдельных </a:t>
            </a:r>
            <a:r>
              <a:rPr lang="ru-RU" sz="900">
                <a:solidFill>
                  <a:sysClr val="windowText" lastClr="000000"/>
                </a:solidFill>
                <a:latin typeface="Tahoma" panose="020B0604030504040204" pitchFamily="34" charset="0"/>
                <a:ea typeface="Tahoma" panose="020B0604030504040204" pitchFamily="34" charset="0"/>
                <a:cs typeface="Tahoma" panose="020B0604030504040204" pitchFamily="34" charset="0"/>
              </a:rPr>
              <a:t>пунктах.</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152400</xdr:colOff>
      <xdr:row>26</xdr:row>
      <xdr:rowOff>104775</xdr:rowOff>
    </xdr:from>
    <xdr:to>
      <xdr:col>5</xdr:col>
      <xdr:colOff>247650</xdr:colOff>
      <xdr:row>26</xdr:row>
      <xdr:rowOff>390525</xdr:rowOff>
    </xdr:to>
    <xdr:sp macro="[0]!modList07.cmdDoIt_Click_Handler" textlink="">
      <xdr:nvSpPr>
        <xdr:cNvPr id="18" name="cmdCreate_Sheets" hidden="1"/>
        <xdr:cNvSpPr>
          <a:spLocks noChangeArrowheads="1"/>
        </xdr:cNvSpPr>
      </xdr:nvSpPr>
      <xdr:spPr bwMode="auto">
        <a:xfrm>
          <a:off x="466725" y="2714625"/>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Сформировать листы с показателями</a:t>
          </a:r>
        </a:p>
      </xdr:txBody>
    </xdr:sp>
    <xdr:clientData/>
  </xdr:twoCellAnchor>
  <xdr:twoCellAnchor>
    <xdr:from>
      <xdr:col>0</xdr:col>
      <xdr:colOff>0</xdr:colOff>
      <xdr:row>3</xdr:row>
      <xdr:rowOff>9525</xdr:rowOff>
    </xdr:from>
    <xdr:to>
      <xdr:col>2</xdr:col>
      <xdr:colOff>247650</xdr:colOff>
      <xdr:row>3</xdr:row>
      <xdr:rowOff>257175</xdr:rowOff>
    </xdr:to>
    <xdr:pic macro="[0]!modInfo.FREEZE_PANES_STATIC">
      <xdr:nvPicPr>
        <xdr:cNvPr id="461081" name="FREEZE_PANES_A21" descr="update_org.png"/>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rcRect/>
        <a:stretch>
          <a:fillRect/>
        </a:stretch>
      </xdr:blipFill>
      <xdr:spPr bwMode="auto">
        <a:xfrm>
          <a:off x="0" y="142875"/>
          <a:ext cx="247650"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0</xdr:col>
      <xdr:colOff>0</xdr:colOff>
      <xdr:row>3</xdr:row>
      <xdr:rowOff>9525</xdr:rowOff>
    </xdr:from>
    <xdr:to>
      <xdr:col>2</xdr:col>
      <xdr:colOff>247650</xdr:colOff>
      <xdr:row>3</xdr:row>
      <xdr:rowOff>257175</xdr:rowOff>
    </xdr:to>
    <xdr:pic macro="[0]!modInfo.FREEZE_PANES_STATIC">
      <xdr:nvPicPr>
        <xdr:cNvPr id="461082" name="UNFREEZE_PANES_A21" descr="update_org.png" hidden="1"/>
        <xdr:cNvPicPr>
          <a:picLocks noChangeAspect="1"/>
        </xdr:cNvPicPr>
      </xdr:nvPicPr>
      <xdr:blipFill>
        <a:blip xmlns:r="http://schemas.openxmlformats.org/officeDocument/2006/relationships" r:embed="rId2" cstate="print">
          <a:extLst>
            <a:ext uri="{28A0092B-C50C-407E-A947-70E740481C1C}">
              <a14:useLocalDpi xmlns="" xmlns:a14="http://schemas.microsoft.com/office/drawing/2010/main" val="0"/>
            </a:ext>
          </a:extLst>
        </a:blip>
        <a:srcRect/>
        <a:stretch>
          <a:fillRect/>
        </a:stretch>
      </xdr:blipFill>
      <xdr:spPr bwMode="auto">
        <a:xfrm>
          <a:off x="0" y="142875"/>
          <a:ext cx="247650"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editAs="oneCell">
    <xdr:from>
      <xdr:col>3</xdr:col>
      <xdr:colOff>47625</xdr:colOff>
      <xdr:row>17</xdr:row>
      <xdr:rowOff>28575</xdr:rowOff>
    </xdr:from>
    <xdr:to>
      <xdr:col>3</xdr:col>
      <xdr:colOff>266700</xdr:colOff>
      <xdr:row>17</xdr:row>
      <xdr:rowOff>247650</xdr:rowOff>
    </xdr:to>
    <xdr:pic macro="[0]!modInfo.MainSheetHelp">
      <xdr:nvPicPr>
        <xdr:cNvPr id="9" name="ExcludeHelp_1" descr="Справка по листу"/>
        <xdr:cNvPicPr>
          <a:picLocks/>
        </xdr:cNvPicPr>
      </xdr:nvPicPr>
      <xdr:blipFill>
        <a:blip xmlns:r="http://schemas.openxmlformats.org/officeDocument/2006/relationships" r:embed="rId3" cstate="print">
          <a:extLst>
            <a:ext uri="{28A0092B-C50C-407E-A947-70E740481C1C}">
              <a14:useLocalDpi xmlns="" xmlns:a14="http://schemas.microsoft.com/office/drawing/2010/main" val="0"/>
            </a:ext>
          </a:extLst>
        </a:blip>
        <a:srcRect/>
        <a:stretch>
          <a:fillRect/>
        </a:stretch>
      </xdr:blipFill>
      <xdr:spPr bwMode="auto">
        <a:xfrm>
          <a:off x="295275" y="828675"/>
          <a:ext cx="219075" cy="21907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fPrintsWithSheet="0"/>
  </xdr:twoCellAnchor>
  <xdr:twoCellAnchor editAs="oneCell">
    <xdr:from>
      <xdr:col>8</xdr:col>
      <xdr:colOff>57150</xdr:colOff>
      <xdr:row>18</xdr:row>
      <xdr:rowOff>28575</xdr:rowOff>
    </xdr:from>
    <xdr:to>
      <xdr:col>8</xdr:col>
      <xdr:colOff>276225</xdr:colOff>
      <xdr:row>18</xdr:row>
      <xdr:rowOff>247650</xdr:rowOff>
    </xdr:to>
    <xdr:pic macro="[0]!modInfo.MainSheetHelp">
      <xdr:nvPicPr>
        <xdr:cNvPr id="10" name="ExcludeHelp_2" descr="Справка по листу"/>
        <xdr:cNvPicPr>
          <a:picLocks/>
        </xdr:cNvPicPr>
      </xdr:nvPicPr>
      <xdr:blipFill>
        <a:blip xmlns:r="http://schemas.openxmlformats.org/officeDocument/2006/relationships" r:embed="rId3" cstate="print">
          <a:extLst>
            <a:ext uri="{28A0092B-C50C-407E-A947-70E740481C1C}">
              <a14:useLocalDpi xmlns="" xmlns:a14="http://schemas.microsoft.com/office/drawing/2010/main" val="0"/>
            </a:ext>
          </a:extLst>
        </a:blip>
        <a:srcRect/>
        <a:stretch>
          <a:fillRect/>
        </a:stretch>
      </xdr:blipFill>
      <xdr:spPr bwMode="auto">
        <a:xfrm>
          <a:off x="4686300" y="1123950"/>
          <a:ext cx="219075" cy="21907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fPrintsWithSheet="0"/>
  </xdr:twoCellAnchor>
  <xdr:twoCellAnchor editAs="oneCell">
    <xdr:from>
      <xdr:col>12</xdr:col>
      <xdr:colOff>47625</xdr:colOff>
      <xdr:row>18</xdr:row>
      <xdr:rowOff>38100</xdr:rowOff>
    </xdr:from>
    <xdr:to>
      <xdr:col>12</xdr:col>
      <xdr:colOff>266700</xdr:colOff>
      <xdr:row>18</xdr:row>
      <xdr:rowOff>257175</xdr:rowOff>
    </xdr:to>
    <xdr:pic macro="[0]!modInfo.MainSheetHelp">
      <xdr:nvPicPr>
        <xdr:cNvPr id="11" name="ExcludeHelp_3" descr="Справка по листу"/>
        <xdr:cNvPicPr>
          <a:picLocks/>
        </xdr:cNvPicPr>
      </xdr:nvPicPr>
      <xdr:blipFill>
        <a:blip xmlns:r="http://schemas.openxmlformats.org/officeDocument/2006/relationships" r:embed="rId3" cstate="print">
          <a:extLst>
            <a:ext uri="{28A0092B-C50C-407E-A947-70E740481C1C}">
              <a14:useLocalDpi xmlns="" xmlns:a14="http://schemas.microsoft.com/office/drawing/2010/main" val="0"/>
            </a:ext>
          </a:extLst>
        </a:blip>
        <a:srcRect/>
        <a:stretch>
          <a:fillRect/>
        </a:stretch>
      </xdr:blipFill>
      <xdr:spPr bwMode="auto">
        <a:xfrm>
          <a:off x="9334500" y="1133475"/>
          <a:ext cx="219075" cy="21907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fPrintsWithSheet="0"/>
  </xdr:twoCellAnchor>
  <xdr:twoCellAnchor editAs="oneCell">
    <xdr:from>
      <xdr:col>9</xdr:col>
      <xdr:colOff>38100</xdr:colOff>
      <xdr:row>17</xdr:row>
      <xdr:rowOff>28575</xdr:rowOff>
    </xdr:from>
    <xdr:to>
      <xdr:col>9</xdr:col>
      <xdr:colOff>257175</xdr:colOff>
      <xdr:row>17</xdr:row>
      <xdr:rowOff>247650</xdr:rowOff>
    </xdr:to>
    <xdr:pic macro="[0]!modInfo.MainSheetHelp">
      <xdr:nvPicPr>
        <xdr:cNvPr id="12" name="ExcludeHelp_4" descr="Справка по листу"/>
        <xdr:cNvPicPr>
          <a:picLocks/>
        </xdr:cNvPicPr>
      </xdr:nvPicPr>
      <xdr:blipFill>
        <a:blip xmlns:r="http://schemas.openxmlformats.org/officeDocument/2006/relationships" r:embed="rId3" cstate="print">
          <a:extLst>
            <a:ext uri="{28A0092B-C50C-407E-A947-70E740481C1C}">
              <a14:useLocalDpi xmlns="" xmlns:a14="http://schemas.microsoft.com/office/drawing/2010/main" val="0"/>
            </a:ext>
          </a:extLst>
        </a:blip>
        <a:srcRect/>
        <a:stretch>
          <a:fillRect/>
        </a:stretch>
      </xdr:blipFill>
      <xdr:spPr bwMode="auto">
        <a:xfrm>
          <a:off x="8191500" y="828675"/>
          <a:ext cx="219075" cy="21907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fPrintsWithSheet="0"/>
  </xdr:twoCellAnchor>
  <xdr:twoCellAnchor>
    <xdr:from>
      <xdr:col>3</xdr:col>
      <xdr:colOff>9525</xdr:colOff>
      <xdr:row>12</xdr:row>
      <xdr:rowOff>47625</xdr:rowOff>
    </xdr:from>
    <xdr:to>
      <xdr:col>13</xdr:col>
      <xdr:colOff>38100</xdr:colOff>
      <xdr:row>12</xdr:row>
      <xdr:rowOff>571500</xdr:rowOff>
    </xdr:to>
    <xdr:grpSp>
      <xdr:nvGrpSpPr>
        <xdr:cNvPr id="2" name="Группа 1"/>
        <xdr:cNvGrpSpPr/>
      </xdr:nvGrpSpPr>
      <xdr:grpSpPr>
        <a:xfrm>
          <a:off x="257175" y="809625"/>
          <a:ext cx="13134975" cy="523875"/>
          <a:chOff x="257175" y="742951"/>
          <a:chExt cx="13134975" cy="523874"/>
        </a:xfrm>
      </xdr:grpSpPr>
      <xdr:pic>
        <xdr:nvPicPr>
          <xdr:cNvPr id="27" name="Рисунок 8"/>
          <xdr:cNvPicPr>
            <a:picLocks noChangeAspect="1"/>
          </xdr:cNvPicPr>
        </xdr:nvPicPr>
        <xdr:blipFill>
          <a:blip xmlns:r="http://schemas.openxmlformats.org/officeDocument/2006/relationships" r:embed="rId4">
            <a:grayscl/>
            <a:extLst>
              <a:ext uri="{28A0092B-C50C-407E-A947-70E740481C1C}">
                <a14:useLocalDpi xmlns="" xmlns:a14="http://schemas.microsoft.com/office/drawing/2010/main" val="0"/>
              </a:ext>
            </a:extLst>
          </a:blip>
          <a:srcRect/>
          <a:stretch>
            <a:fillRect/>
          </a:stretch>
        </xdr:blipFill>
        <xdr:spPr bwMode="auto">
          <a:xfrm>
            <a:off x="363569" y="802788"/>
            <a:ext cx="334800" cy="2772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sp macro="" textlink="">
        <xdr:nvSpPr>
          <xdr:cNvPr id="28" name="Прямоугольник 27"/>
          <xdr:cNvSpPr/>
        </xdr:nvSpPr>
        <xdr:spPr>
          <a:xfrm>
            <a:off x="257175" y="742951"/>
            <a:ext cx="13134975" cy="523874"/>
          </a:xfrm>
          <a:prstGeom prst="rect">
            <a:avLst/>
          </a:prstGeom>
          <a:solidFill>
            <a:schemeClr val="tx1">
              <a:lumMod val="50000"/>
              <a:lumOff val="50000"/>
              <a:alpha val="10000"/>
            </a:schemeClr>
          </a:solidFill>
          <a:ln w="15875">
            <a:solidFill>
              <a:schemeClr val="tx1">
                <a:alpha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lvl="1"/>
            <a:r>
              <a:rPr lang="ru-RU" sz="900">
                <a:solidFill>
                  <a:sysClr val="windowText" lastClr="000000"/>
                </a:solidFill>
                <a:latin typeface="Tahoma" panose="020B0604030504040204" pitchFamily="34" charset="0"/>
                <a:ea typeface="Tahoma" panose="020B0604030504040204" pitchFamily="34" charset="0"/>
                <a:cs typeface="Tahoma" panose="020B0604030504040204" pitchFamily="34" charset="0"/>
              </a:rPr>
              <a:t>1. В случае дифференциации раскрываемой информации по системам холодного водоснабжения для каждой системы холодного водоснабжения должна быть указана территория, в которую входят </a:t>
            </a:r>
            <a:r>
              <a:rPr lang="ru-RU" sz="900" b="1">
                <a:solidFill>
                  <a:sysClr val="windowText" lastClr="000000"/>
                </a:solidFill>
                <a:latin typeface="Tahoma" panose="020B0604030504040204" pitchFamily="34" charset="0"/>
                <a:ea typeface="Tahoma" panose="020B0604030504040204" pitchFamily="34" charset="0"/>
                <a:cs typeface="Tahoma" panose="020B0604030504040204" pitchFamily="34" charset="0"/>
              </a:rPr>
              <a:t>только</a:t>
            </a:r>
            <a:r>
              <a:rPr lang="ru-RU" sz="900">
                <a:solidFill>
                  <a:sysClr val="windowText" lastClr="000000"/>
                </a:solidFill>
                <a:latin typeface="Tahoma" panose="020B0604030504040204" pitchFamily="34" charset="0"/>
                <a:ea typeface="Tahoma" panose="020B0604030504040204" pitchFamily="34" charset="0"/>
                <a:cs typeface="Tahoma" panose="020B0604030504040204" pitchFamily="34" charset="0"/>
              </a:rPr>
              <a:t> те муниципальные районы и муниципальные образования, на которой расположена данная система. На веб-портале РИ системы холодного водоснабжения будут отображены во </a:t>
            </a:r>
            <a:r>
              <a:rPr lang="ru-RU" sz="900" b="1">
                <a:solidFill>
                  <a:sysClr val="windowText" lastClr="000000"/>
                </a:solidFill>
                <a:latin typeface="Tahoma" panose="020B0604030504040204" pitchFamily="34" charset="0"/>
                <a:ea typeface="Tahoma" panose="020B0604030504040204" pitchFamily="34" charset="0"/>
                <a:cs typeface="Tahoma" panose="020B0604030504040204" pitchFamily="34" charset="0"/>
              </a:rPr>
              <a:t>всех</a:t>
            </a:r>
            <a:r>
              <a:rPr lang="ru-RU" sz="900">
                <a:solidFill>
                  <a:sysClr val="windowText" lastClr="000000"/>
                </a:solidFill>
                <a:latin typeface="Tahoma" panose="020B0604030504040204" pitchFamily="34" charset="0"/>
                <a:ea typeface="Tahoma" panose="020B0604030504040204" pitchFamily="34" charset="0"/>
                <a:cs typeface="Tahoma" panose="020B0604030504040204" pitchFamily="34" charset="0"/>
              </a:rPr>
              <a:t> МР/МО, входящих в указанную для них территорию.</a:t>
            </a:r>
          </a:p>
          <a:p>
            <a:pPr lvl="1"/>
            <a:r>
              <a:rPr lang="ru-RU" sz="900">
                <a:solidFill>
                  <a:sysClr val="windowText" lastClr="000000"/>
                </a:solidFill>
                <a:latin typeface="Tahoma" panose="020B0604030504040204" pitchFamily="34" charset="0"/>
                <a:ea typeface="Tahoma" panose="020B0604030504040204" pitchFamily="34" charset="0"/>
                <a:cs typeface="Tahoma" panose="020B0604030504040204" pitchFamily="34" charset="0"/>
              </a:rPr>
              <a:t>2. Для каждого вида деятельности также необходимо указывать </a:t>
            </a:r>
            <a:r>
              <a:rPr lang="ru-RU" sz="900" b="1">
                <a:solidFill>
                  <a:sysClr val="windowText" lastClr="000000"/>
                </a:solidFill>
                <a:latin typeface="Tahoma" panose="020B0604030504040204" pitchFamily="34" charset="0"/>
                <a:ea typeface="Tahoma" panose="020B0604030504040204" pitchFamily="34" charset="0"/>
                <a:cs typeface="Tahoma" panose="020B0604030504040204" pitchFamily="34" charset="0"/>
              </a:rPr>
              <a:t>только</a:t>
            </a:r>
            <a:r>
              <a:rPr lang="ru-RU" sz="900">
                <a:solidFill>
                  <a:sysClr val="windowText" lastClr="000000"/>
                </a:solidFill>
                <a:latin typeface="Tahoma" panose="020B0604030504040204" pitchFamily="34" charset="0"/>
                <a:ea typeface="Tahoma" panose="020B0604030504040204" pitchFamily="34" charset="0"/>
                <a:cs typeface="Tahoma" panose="020B0604030504040204" pitchFamily="34" charset="0"/>
              </a:rPr>
              <a:t> те территории, на которых осуществляется данный вид деятельности.</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8</xdr:row>
      <xdr:rowOff>0</xdr:rowOff>
    </xdr:from>
    <xdr:to>
      <xdr:col>3</xdr:col>
      <xdr:colOff>0</xdr:colOff>
      <xdr:row>8</xdr:row>
      <xdr:rowOff>247650</xdr:rowOff>
    </xdr:to>
    <xdr:pic macro="[0]!modInfo.FREEZE_PANES_STATIC">
      <xdr:nvPicPr>
        <xdr:cNvPr id="4" name="FREEZE_PANES_G16" descr="update_org.png"/>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rcRect/>
        <a:stretch>
          <a:fillRect/>
        </a:stretch>
      </xdr:blipFill>
      <xdr:spPr bwMode="auto">
        <a:xfrm>
          <a:off x="0" y="266700"/>
          <a:ext cx="247650"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0</xdr:col>
      <xdr:colOff>0</xdr:colOff>
      <xdr:row>8</xdr:row>
      <xdr:rowOff>0</xdr:rowOff>
    </xdr:from>
    <xdr:to>
      <xdr:col>3</xdr:col>
      <xdr:colOff>0</xdr:colOff>
      <xdr:row>8</xdr:row>
      <xdr:rowOff>247650</xdr:rowOff>
    </xdr:to>
    <xdr:pic macro="[0]!modInfo.FREEZE_PANES_STATIC">
      <xdr:nvPicPr>
        <xdr:cNvPr id="6" name="UNFREEZE_PANES_G16" descr="update_org.png" hidden="1"/>
        <xdr:cNvPicPr>
          <a:picLocks noChangeAspect="1"/>
        </xdr:cNvPicPr>
      </xdr:nvPicPr>
      <xdr:blipFill>
        <a:blip xmlns:r="http://schemas.openxmlformats.org/officeDocument/2006/relationships" r:embed="rId2" cstate="print">
          <a:extLst>
            <a:ext uri="{28A0092B-C50C-407E-A947-70E740481C1C}">
              <a14:useLocalDpi xmlns="" xmlns:a14="http://schemas.microsoft.com/office/drawing/2010/main" val="0"/>
            </a:ext>
          </a:extLst>
        </a:blip>
        <a:srcRect/>
        <a:stretch>
          <a:fillRect/>
        </a:stretch>
      </xdr:blipFill>
      <xdr:spPr bwMode="auto">
        <a:xfrm>
          <a:off x="0" y="266700"/>
          <a:ext cx="247650"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2</xdr:col>
      <xdr:colOff>9525</xdr:colOff>
      <xdr:row>4</xdr:row>
      <xdr:rowOff>57150</xdr:rowOff>
    </xdr:from>
    <xdr:to>
      <xdr:col>3</xdr:col>
      <xdr:colOff>9525</xdr:colOff>
      <xdr:row>4</xdr:row>
      <xdr:rowOff>304800</xdr:rowOff>
    </xdr:to>
    <xdr:pic macro="[0]!modInfo.FREEZE_PANES_STATIC">
      <xdr:nvPicPr>
        <xdr:cNvPr id="4" name="FREEZE_PANES_O10" descr="update_org.png"/>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rcRect/>
        <a:stretch>
          <a:fillRect/>
        </a:stretch>
      </xdr:blipFill>
      <xdr:spPr bwMode="auto">
        <a:xfrm>
          <a:off x="9525" y="95250"/>
          <a:ext cx="247650"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2</xdr:col>
      <xdr:colOff>9525</xdr:colOff>
      <xdr:row>4</xdr:row>
      <xdr:rowOff>57150</xdr:rowOff>
    </xdr:from>
    <xdr:to>
      <xdr:col>3</xdr:col>
      <xdr:colOff>9525</xdr:colOff>
      <xdr:row>4</xdr:row>
      <xdr:rowOff>304800</xdr:rowOff>
    </xdr:to>
    <xdr:pic macro="[0]!modInfo.FREEZE_PANES_STATIC">
      <xdr:nvPicPr>
        <xdr:cNvPr id="5" name="UNFREEZE_PANES_O10" descr="update_org.png" hidden="1"/>
        <xdr:cNvPicPr>
          <a:picLocks noChangeAspect="1"/>
        </xdr:cNvPicPr>
      </xdr:nvPicPr>
      <xdr:blipFill>
        <a:blip xmlns:r="http://schemas.openxmlformats.org/officeDocument/2006/relationships" r:embed="rId2" cstate="print">
          <a:extLst>
            <a:ext uri="{28A0092B-C50C-407E-A947-70E740481C1C}">
              <a14:useLocalDpi xmlns="" xmlns:a14="http://schemas.microsoft.com/office/drawing/2010/main" val="0"/>
            </a:ext>
          </a:extLst>
        </a:blip>
        <a:srcRect/>
        <a:stretch>
          <a:fillRect/>
        </a:stretch>
      </xdr:blipFill>
      <xdr:spPr bwMode="auto">
        <a:xfrm>
          <a:off x="9525" y="95250"/>
          <a:ext cx="247650"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2</xdr:row>
      <xdr:rowOff>0</xdr:rowOff>
    </xdr:from>
    <xdr:to>
      <xdr:col>3</xdr:col>
      <xdr:colOff>0</xdr:colOff>
      <xdr:row>2</xdr:row>
      <xdr:rowOff>247650</xdr:rowOff>
    </xdr:to>
    <xdr:pic macro="[0]!modInfo.FREEZE_PANES_STATIC">
      <xdr:nvPicPr>
        <xdr:cNvPr id="8" name="FREEZE_PANES_G11" descr="update_org.png"/>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rcRect/>
        <a:stretch>
          <a:fillRect/>
        </a:stretch>
      </xdr:blipFill>
      <xdr:spPr bwMode="auto">
        <a:xfrm>
          <a:off x="0" y="114300"/>
          <a:ext cx="247650"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0</xdr:col>
      <xdr:colOff>0</xdr:colOff>
      <xdr:row>2</xdr:row>
      <xdr:rowOff>0</xdr:rowOff>
    </xdr:from>
    <xdr:to>
      <xdr:col>3</xdr:col>
      <xdr:colOff>0</xdr:colOff>
      <xdr:row>2</xdr:row>
      <xdr:rowOff>247650</xdr:rowOff>
    </xdr:to>
    <xdr:pic macro="[0]!modInfo.FREEZE_PANES_STATIC">
      <xdr:nvPicPr>
        <xdr:cNvPr id="9" name="UNFREEZE_PANES_G11" descr="update_org.png" hidden="1"/>
        <xdr:cNvPicPr>
          <a:picLocks noChangeAspect="1"/>
        </xdr:cNvPicPr>
      </xdr:nvPicPr>
      <xdr:blipFill>
        <a:blip xmlns:r="http://schemas.openxmlformats.org/officeDocument/2006/relationships" r:embed="rId2" cstate="print">
          <a:extLst>
            <a:ext uri="{28A0092B-C50C-407E-A947-70E740481C1C}">
              <a14:useLocalDpi xmlns="" xmlns:a14="http://schemas.microsoft.com/office/drawing/2010/main" val="0"/>
            </a:ext>
          </a:extLst>
        </a:blip>
        <a:srcRect/>
        <a:stretch>
          <a:fillRect/>
        </a:stretch>
      </xdr:blipFill>
      <xdr:spPr bwMode="auto">
        <a:xfrm>
          <a:off x="0" y="114300"/>
          <a:ext cx="247650"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10</xdr:col>
      <xdr:colOff>38100</xdr:colOff>
      <xdr:row>17</xdr:row>
      <xdr:rowOff>0</xdr:rowOff>
    </xdr:from>
    <xdr:to>
      <xdr:col>10</xdr:col>
      <xdr:colOff>228600</xdr:colOff>
      <xdr:row>17</xdr:row>
      <xdr:rowOff>190500</xdr:rowOff>
    </xdr:to>
    <xdr:grpSp>
      <xdr:nvGrpSpPr>
        <xdr:cNvPr id="2" name="shCalendar" hidden="1"/>
        <xdr:cNvGrpSpPr>
          <a:grpSpLocks/>
        </xdr:cNvGrpSpPr>
      </xdr:nvGrpSpPr>
      <xdr:grpSpPr bwMode="auto">
        <a:xfrm>
          <a:off x="6972300" y="3305175"/>
          <a:ext cx="190500" cy="190500"/>
          <a:chOff x="13896191" y="1813753"/>
          <a:chExt cx="211023" cy="178845"/>
        </a:xfrm>
      </xdr:grpSpPr>
      <xdr:sp macro="[0]!modfrmDateChoose.CalendarShow" textlink="">
        <xdr:nvSpPr>
          <xdr:cNvPr id="3" name="shCalendar_bck" hidden="1"/>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 name="shCalendar_1" descr="CalendarSmall.bmp" hidden="1"/>
          <xdr:cNvPicPr preferRelativeResize="0">
            <a:picLocks/>
          </xdr:cNvPicPr>
        </xdr:nvPicPr>
        <xdr:blipFill>
          <a:blip xmlns:r="http://schemas.openxmlformats.org/officeDocument/2006/relationships" r:embed="rId1">
            <a:grayscl/>
            <a:extLst>
              <a:ext uri="{28A0092B-C50C-407E-A947-70E740481C1C}">
                <a14:useLocalDpi xmlns=""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 xmlns:a14="http://schemas.microsoft.com/office/drawing/2010/main">
                <a:solidFill>
                  <a:srgbClr val="FFFFFF"/>
                </a:solidFill>
              </a14:hiddenFill>
            </a:ext>
          </a:extLst>
        </xdr:spPr>
      </xdr:pic>
    </xdr:grpSp>
    <xdr:clientData/>
  </xdr:twoCellAnchor>
  <xdr:twoCellAnchor>
    <xdr:from>
      <xdr:col>4</xdr:col>
      <xdr:colOff>0</xdr:colOff>
      <xdr:row>4</xdr:row>
      <xdr:rowOff>0</xdr:rowOff>
    </xdr:from>
    <xdr:to>
      <xdr:col>5</xdr:col>
      <xdr:colOff>0</xdr:colOff>
      <xdr:row>5</xdr:row>
      <xdr:rowOff>38100</xdr:rowOff>
    </xdr:to>
    <xdr:pic macro="[0]!modInfo.FREEZE_PANES_STATIC">
      <xdr:nvPicPr>
        <xdr:cNvPr id="5" name="FREEZE_PANES_I11" descr="update_org.png"/>
        <xdr:cNvPicPr>
          <a:picLocks noChangeAspect="1"/>
        </xdr:cNvPicPr>
      </xdr:nvPicPr>
      <xdr:blipFill>
        <a:blip xmlns:r="http://schemas.openxmlformats.org/officeDocument/2006/relationships" r:embed="rId2" cstate="print">
          <a:extLst>
            <a:ext uri="{28A0092B-C50C-407E-A947-70E740481C1C}">
              <a14:useLocalDpi xmlns="" xmlns:a14="http://schemas.microsoft.com/office/drawing/2010/main" val="0"/>
            </a:ext>
          </a:extLst>
        </a:blip>
        <a:srcRect/>
        <a:stretch>
          <a:fillRect/>
        </a:stretch>
      </xdr:blipFill>
      <xdr:spPr bwMode="auto">
        <a:xfrm>
          <a:off x="247650" y="38100"/>
          <a:ext cx="247650"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4</xdr:col>
      <xdr:colOff>0</xdr:colOff>
      <xdr:row>4</xdr:row>
      <xdr:rowOff>0</xdr:rowOff>
    </xdr:from>
    <xdr:to>
      <xdr:col>5</xdr:col>
      <xdr:colOff>0</xdr:colOff>
      <xdr:row>5</xdr:row>
      <xdr:rowOff>38100</xdr:rowOff>
    </xdr:to>
    <xdr:pic macro="[0]!modInfo.FREEZE_PANES_STATIC">
      <xdr:nvPicPr>
        <xdr:cNvPr id="6" name="UNFREEZE_PANES_I11" descr="update_org.png" hidden="1"/>
        <xdr:cNvPicPr>
          <a:picLocks noChangeAspect="1"/>
        </xdr:cNvPicPr>
      </xdr:nvPicPr>
      <xdr:blipFill>
        <a:blip xmlns:r="http://schemas.openxmlformats.org/officeDocument/2006/relationships" r:embed="rId3" cstate="print">
          <a:extLst>
            <a:ext uri="{28A0092B-C50C-407E-A947-70E740481C1C}">
              <a14:useLocalDpi xmlns="" xmlns:a14="http://schemas.microsoft.com/office/drawing/2010/main" val="0"/>
            </a:ext>
          </a:extLst>
        </a:blip>
        <a:srcRect/>
        <a:stretch>
          <a:fillRect/>
        </a:stretch>
      </xdr:blipFill>
      <xdr:spPr bwMode="auto">
        <a:xfrm>
          <a:off x="247650" y="38100"/>
          <a:ext cx="247650"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9</xdr:col>
      <xdr:colOff>38100</xdr:colOff>
      <xdr:row>11</xdr:row>
      <xdr:rowOff>0</xdr:rowOff>
    </xdr:from>
    <xdr:to>
      <xdr:col>9</xdr:col>
      <xdr:colOff>228600</xdr:colOff>
      <xdr:row>11</xdr:row>
      <xdr:rowOff>190500</xdr:rowOff>
    </xdr:to>
    <xdr:grpSp>
      <xdr:nvGrpSpPr>
        <xdr:cNvPr id="2" name="shCalendar" hidden="1"/>
        <xdr:cNvGrpSpPr>
          <a:grpSpLocks/>
        </xdr:cNvGrpSpPr>
      </xdr:nvGrpSpPr>
      <xdr:grpSpPr bwMode="auto">
        <a:xfrm>
          <a:off x="7077075" y="1162050"/>
          <a:ext cx="190500" cy="190500"/>
          <a:chOff x="13896191" y="1813753"/>
          <a:chExt cx="211023" cy="178845"/>
        </a:xfrm>
      </xdr:grpSpPr>
      <xdr:sp macro="[0]!modfrmDateChoose.CalendarShow" textlink="">
        <xdr:nvSpPr>
          <xdr:cNvPr id="3" name="shCalendar_bck" hidden="1"/>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 name="shCalendar_1" descr="CalendarSmall.bmp" hidden="1"/>
          <xdr:cNvPicPr preferRelativeResize="0">
            <a:picLocks/>
          </xdr:cNvPicPr>
        </xdr:nvPicPr>
        <xdr:blipFill>
          <a:blip xmlns:r="http://schemas.openxmlformats.org/officeDocument/2006/relationships" r:embed="rId1">
            <a:grayscl/>
            <a:extLst>
              <a:ext uri="{28A0092B-C50C-407E-A947-70E740481C1C}">
                <a14:useLocalDpi xmlns=""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 xmlns:a14="http://schemas.microsoft.com/office/drawing/2010/main">
                <a:solidFill>
                  <a:srgbClr val="FFFFFF"/>
                </a:solidFill>
              </a14:hiddenFill>
            </a:ext>
          </a:extLst>
        </xdr:spPr>
      </xdr:pic>
    </xdr:grp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10.bin"/><Relationship Id="rId4" Type="http://schemas.openxmlformats.org/officeDocument/2006/relationships/comments" Target="../comments6.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12.bin"/><Relationship Id="rId4" Type="http://schemas.openxmlformats.org/officeDocument/2006/relationships/comments" Target="../comments8.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8.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1.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22.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6.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sheetPr codeName="modList07">
    <tabColor indexed="47"/>
  </sheetPr>
  <dimension ref="A1"/>
  <sheetViews>
    <sheetView showGridLines="0" workbookViewId="0"/>
  </sheetViews>
  <sheetFormatPr defaultRowHeight="15"/>
  <sheetData/>
  <pageMargins left="0.7" right="0.7" top="0.75" bottom="0.75" header="0.3" footer="0.3"/>
</worksheet>
</file>

<file path=xl/worksheets/sheet10.xml><?xml version="1.0" encoding="utf-8"?>
<worksheet xmlns="http://schemas.openxmlformats.org/spreadsheetml/2006/main" xmlns:r="http://schemas.openxmlformats.org/officeDocument/2006/relationships">
  <sheetPr codeName="List11">
    <tabColor theme="0" tint="-0.249977111117893"/>
  </sheetPr>
  <dimension ref="A1:G20"/>
  <sheetViews>
    <sheetView showGridLines="0" topLeftCell="C4" zoomScaleNormal="100" workbookViewId="0"/>
  </sheetViews>
  <sheetFormatPr defaultColWidth="10.5703125" defaultRowHeight="15"/>
  <cols>
    <col min="1" max="2" width="9.140625" hidden="1" customWidth="1"/>
    <col min="3" max="3" width="3.7109375" customWidth="1"/>
    <col min="4" max="4" width="9.7109375" customWidth="1"/>
    <col min="5" max="5" width="37.7109375" customWidth="1"/>
    <col min="6" max="6" width="66.85546875" customWidth="1"/>
    <col min="7" max="7" width="116" customWidth="1"/>
    <col min="8" max="8" width="93.42578125" customWidth="1"/>
  </cols>
  <sheetData>
    <row r="1" spans="1:7" ht="15" hidden="1" customHeight="1">
      <c r="G1">
        <v>4</v>
      </c>
    </row>
    <row r="2" spans="1:7" ht="15" hidden="1" customHeight="1"/>
    <row r="3" spans="1:7" ht="15" hidden="1" customHeight="1"/>
    <row r="4" spans="1:7" ht="11.25" customHeight="1"/>
    <row r="5" spans="1:7">
      <c r="D5" s="3" t="s">
        <v>223</v>
      </c>
      <c r="E5" s="3"/>
      <c r="F5" s="3"/>
      <c r="G5" s="3"/>
    </row>
    <row r="6" spans="1:7" ht="15" customHeight="1">
      <c r="D6" s="3" t="str">
        <f>IF(org=0,"Не определено",org)</f>
        <v>ООО "НПО "ГКМП""</v>
      </c>
      <c r="E6" s="3"/>
      <c r="F6" s="3"/>
      <c r="G6" s="3"/>
    </row>
    <row r="8" spans="1:7">
      <c r="C8">
        <v>22</v>
      </c>
      <c r="D8" s="3" t="s">
        <v>215</v>
      </c>
      <c r="E8" s="3"/>
      <c r="F8" s="3"/>
      <c r="G8" s="3"/>
    </row>
    <row r="9" spans="1:7" ht="11.25" customHeight="1">
      <c r="D9" s="3" t="s">
        <v>204</v>
      </c>
      <c r="E9" s="3"/>
      <c r="F9" s="3"/>
      <c r="G9" s="3" t="s">
        <v>205</v>
      </c>
    </row>
    <row r="10" spans="1:7" ht="11.25" customHeight="1">
      <c r="A10" t="s">
        <v>496</v>
      </c>
      <c r="D10" t="s">
        <v>23</v>
      </c>
      <c r="F10" t="s">
        <v>199</v>
      </c>
      <c r="G10" s="3"/>
    </row>
    <row r="11" spans="1:7" ht="12" customHeight="1">
      <c r="D11" t="s">
        <v>24</v>
      </c>
      <c r="E11">
        <v>2</v>
      </c>
      <c r="F11">
        <v>3</v>
      </c>
      <c r="G11">
        <v>4</v>
      </c>
    </row>
    <row r="12" spans="1:7">
      <c r="D12">
        <v>1</v>
      </c>
      <c r="E12" t="s">
        <v>224</v>
      </c>
      <c r="F12" t="str">
        <f>IF(form_up_date="","",form_up_date)</f>
        <v>15.04.2020</v>
      </c>
      <c r="G12" t="s">
        <v>225</v>
      </c>
    </row>
    <row r="13" spans="1:7">
      <c r="D13" t="s">
        <v>236</v>
      </c>
      <c r="E13" t="s">
        <v>226</v>
      </c>
      <c r="F13" t="s">
        <v>2155</v>
      </c>
      <c r="G13" t="s">
        <v>297</v>
      </c>
    </row>
    <row r="14" spans="1:7">
      <c r="D14" t="s">
        <v>237</v>
      </c>
      <c r="E14" t="s">
        <v>227</v>
      </c>
      <c r="F14" t="s">
        <v>660</v>
      </c>
      <c r="G14" t="s">
        <v>228</v>
      </c>
    </row>
    <row r="15" spans="1:7">
      <c r="D15" t="s">
        <v>238</v>
      </c>
      <c r="E15" t="s">
        <v>229</v>
      </c>
      <c r="F15" t="s">
        <v>230</v>
      </c>
    </row>
    <row r="16" spans="1:7">
      <c r="D16" t="str">
        <f>D15&amp;".1"</f>
        <v>4.1.1</v>
      </c>
      <c r="E16" t="s">
        <v>3</v>
      </c>
      <c r="F16" t="str">
        <f>IF(region_name="","",region_name)</f>
        <v>Брянская область</v>
      </c>
      <c r="G16" t="s">
        <v>231</v>
      </c>
    </row>
    <row r="17" spans="4:7">
      <c r="D17" t="s">
        <v>239</v>
      </c>
      <c r="E17" t="s">
        <v>232</v>
      </c>
      <c r="F17" t="s">
        <v>1743</v>
      </c>
      <c r="G17" t="s">
        <v>233</v>
      </c>
    </row>
    <row r="18" spans="4:7">
      <c r="D18" t="s">
        <v>240</v>
      </c>
      <c r="E18" t="s">
        <v>234</v>
      </c>
      <c r="F18" t="s">
        <v>2157</v>
      </c>
      <c r="G18" t="s">
        <v>296</v>
      </c>
    </row>
    <row r="20" spans="4:7">
      <c r="E20" s="3" t="s">
        <v>235</v>
      </c>
      <c r="F20" s="3"/>
    </row>
  </sheetData>
  <sheetProtection sheet="1" objects="1" scenarios="1" formatColumns="0" formatRows="0"/>
  <mergeCells count="6">
    <mergeCell ref="E20:F20"/>
    <mergeCell ref="D5:G5"/>
    <mergeCell ref="D6:G6"/>
    <mergeCell ref="D8:G8"/>
    <mergeCell ref="D9:F9"/>
    <mergeCell ref="G9:G10"/>
  </mergeCells>
  <dataValidations count="1">
    <dataValidation type="textLength" operator="lessThanOrEqual" allowBlank="1" showInputMessage="1" showErrorMessage="1" errorTitle="Ошибка" error="Допускается ввод не более 900 символов!" sqref="G19:G20">
      <formula1>900</formula1>
    </dataValidation>
  </dataValidations>
  <pageMargins left="0.7" right="0.7" top="0.75" bottom="0.75" header="0.3" footer="0.3"/>
  <pageSetup paperSize="9" orientation="portrait" horizontalDpi="4294967293" verticalDpi="0" r:id="rId1"/>
  <legacyDrawing r:id="rId2"/>
</worksheet>
</file>

<file path=xl/worksheets/sheet11.xml><?xml version="1.0" encoding="utf-8"?>
<worksheet xmlns="http://schemas.openxmlformats.org/spreadsheetml/2006/main" xmlns:r="http://schemas.openxmlformats.org/officeDocument/2006/relationships">
  <sheetPr codeName="List08"/>
  <dimension ref="A1:H39"/>
  <sheetViews>
    <sheetView showGridLines="0" tabSelected="1" topLeftCell="C21" zoomScaleNormal="100" workbookViewId="0">
      <selection activeCell="H45" sqref="H45"/>
    </sheetView>
  </sheetViews>
  <sheetFormatPr defaultColWidth="10.5703125" defaultRowHeight="15"/>
  <cols>
    <col min="1" max="2" width="9.140625" hidden="1" customWidth="1"/>
    <col min="3" max="3" width="3.7109375" customWidth="1"/>
    <col min="4" max="4" width="6.28515625" bestFit="1" customWidth="1"/>
    <col min="5" max="5" width="69.85546875" customWidth="1"/>
    <col min="6" max="6" width="12" bestFit="1" customWidth="1"/>
    <col min="7" max="7" width="39.5703125" customWidth="1"/>
    <col min="8" max="8" width="93.42578125" customWidth="1"/>
    <col min="9" max="9" width="3.7109375" customWidth="1"/>
  </cols>
  <sheetData>
    <row r="1" spans="1:8" hidden="1">
      <c r="G1">
        <v>4</v>
      </c>
      <c r="H1">
        <v>5</v>
      </c>
    </row>
    <row r="2" spans="1:8" ht="3" customHeight="1"/>
    <row r="3" spans="1:8" ht="26.1" customHeight="1">
      <c r="D3" s="3" t="s">
        <v>501</v>
      </c>
      <c r="E3" s="3"/>
      <c r="F3" s="3"/>
    </row>
    <row r="4" spans="1:8" hidden="1"/>
    <row r="5" spans="1:8" hidden="1"/>
    <row r="6" spans="1:8" ht="3" customHeight="1">
      <c r="G6">
        <v>22</v>
      </c>
    </row>
    <row r="7" spans="1:8">
      <c r="D7" s="3" t="s">
        <v>204</v>
      </c>
      <c r="E7" s="3"/>
      <c r="F7" s="3"/>
      <c r="G7" s="3"/>
      <c r="H7" s="3" t="s">
        <v>205</v>
      </c>
    </row>
    <row r="8" spans="1:8" ht="123.75" customHeight="1">
      <c r="D8" s="3" t="s">
        <v>23</v>
      </c>
      <c r="E8" s="3" t="s">
        <v>313</v>
      </c>
      <c r="F8" s="3" t="s">
        <v>138</v>
      </c>
      <c r="G8" t="s">
        <v>2156</v>
      </c>
      <c r="H8" s="3"/>
    </row>
    <row r="9" spans="1:8">
      <c r="A9" s="3"/>
      <c r="B9" s="3"/>
      <c r="D9" s="3"/>
      <c r="E9" s="3"/>
      <c r="F9" s="3"/>
      <c r="G9" t="s">
        <v>199</v>
      </c>
      <c r="H9" s="3"/>
    </row>
    <row r="10" spans="1:8" ht="10.5" customHeight="1">
      <c r="D10" t="s">
        <v>24</v>
      </c>
      <c r="E10" t="s">
        <v>0</v>
      </c>
      <c r="F10" t="s">
        <v>1</v>
      </c>
      <c r="G10">
        <f>G1</f>
        <v>4</v>
      </c>
      <c r="H10" t="str">
        <f>H1&amp;".2"</f>
        <v>5.2</v>
      </c>
    </row>
    <row r="11" spans="1:8">
      <c r="D11">
        <v>1</v>
      </c>
      <c r="E11" t="s">
        <v>502</v>
      </c>
      <c r="F11" t="s">
        <v>503</v>
      </c>
      <c r="G11">
        <v>0.99</v>
      </c>
      <c r="H11" t="s">
        <v>505</v>
      </c>
    </row>
    <row r="12" spans="1:8">
      <c r="D12" t="s">
        <v>0</v>
      </c>
      <c r="E12" t="s">
        <v>504</v>
      </c>
      <c r="F12" t="s">
        <v>401</v>
      </c>
      <c r="G12" t="s">
        <v>401</v>
      </c>
    </row>
    <row r="13" spans="1:8">
      <c r="D13" t="s">
        <v>315</v>
      </c>
      <c r="E13" t="s">
        <v>506</v>
      </c>
      <c r="F13" t="s">
        <v>514</v>
      </c>
      <c r="G13">
        <v>4</v>
      </c>
      <c r="H13" t="s">
        <v>510</v>
      </c>
    </row>
    <row r="14" spans="1:8">
      <c r="D14" t="s">
        <v>316</v>
      </c>
      <c r="E14" t="s">
        <v>507</v>
      </c>
      <c r="F14" t="s">
        <v>499</v>
      </c>
      <c r="G14">
        <v>15</v>
      </c>
      <c r="H14" t="s">
        <v>511</v>
      </c>
    </row>
    <row r="15" spans="1:8">
      <c r="D15" t="s">
        <v>515</v>
      </c>
      <c r="E15" t="s">
        <v>508</v>
      </c>
      <c r="F15" t="s">
        <v>514</v>
      </c>
      <c r="G15">
        <v>0</v>
      </c>
      <c r="H15" t="s">
        <v>512</v>
      </c>
    </row>
    <row r="16" spans="1:8">
      <c r="D16" t="s">
        <v>516</v>
      </c>
      <c r="E16" t="s">
        <v>509</v>
      </c>
      <c r="F16" t="s">
        <v>499</v>
      </c>
      <c r="G16">
        <v>0</v>
      </c>
      <c r="H16" t="s">
        <v>513</v>
      </c>
    </row>
    <row r="17" spans="4:8">
      <c r="D17" t="s">
        <v>1</v>
      </c>
      <c r="E17" t="s">
        <v>517</v>
      </c>
      <c r="F17" t="s">
        <v>230</v>
      </c>
    </row>
    <row r="18" spans="4:8">
      <c r="D18" t="s">
        <v>237</v>
      </c>
      <c r="E18" t="s">
        <v>518</v>
      </c>
      <c r="F18" t="s">
        <v>372</v>
      </c>
      <c r="G18">
        <v>52</v>
      </c>
      <c r="H18" t="s">
        <v>520</v>
      </c>
    </row>
    <row r="19" spans="4:8">
      <c r="D19" t="s">
        <v>398</v>
      </c>
      <c r="E19" t="s">
        <v>519</v>
      </c>
      <c r="F19" t="s">
        <v>372</v>
      </c>
      <c r="G19">
        <v>0</v>
      </c>
      <c r="H19" t="s">
        <v>521</v>
      </c>
    </row>
    <row r="20" spans="4:8">
      <c r="D20" t="s">
        <v>2</v>
      </c>
      <c r="E20" t="s">
        <v>535</v>
      </c>
      <c r="F20" t="s">
        <v>514</v>
      </c>
      <c r="G20">
        <v>18</v>
      </c>
    </row>
    <row r="21" spans="4:8">
      <c r="D21" t="s">
        <v>238</v>
      </c>
      <c r="E21" t="s">
        <v>527</v>
      </c>
      <c r="F21" t="s">
        <v>514</v>
      </c>
      <c r="G21">
        <v>10</v>
      </c>
    </row>
    <row r="22" spans="4:8">
      <c r="D22" t="s">
        <v>451</v>
      </c>
      <c r="E22" t="s">
        <v>528</v>
      </c>
      <c r="F22" t="s">
        <v>514</v>
      </c>
      <c r="G22">
        <v>10</v>
      </c>
    </row>
    <row r="23" spans="4:8">
      <c r="D23" t="s">
        <v>522</v>
      </c>
      <c r="E23" t="s">
        <v>529</v>
      </c>
      <c r="F23" t="s">
        <v>514</v>
      </c>
      <c r="G23">
        <v>0</v>
      </c>
    </row>
    <row r="24" spans="4:8">
      <c r="D24" t="s">
        <v>523</v>
      </c>
      <c r="E24" t="s">
        <v>530</v>
      </c>
      <c r="F24" t="s">
        <v>514</v>
      </c>
      <c r="G24">
        <v>0</v>
      </c>
    </row>
    <row r="25" spans="4:8">
      <c r="D25" t="s">
        <v>524</v>
      </c>
      <c r="E25" t="s">
        <v>531</v>
      </c>
      <c r="F25" t="s">
        <v>514</v>
      </c>
      <c r="G25">
        <v>0</v>
      </c>
    </row>
    <row r="26" spans="4:8">
      <c r="D26" t="s">
        <v>525</v>
      </c>
      <c r="E26" t="s">
        <v>532</v>
      </c>
      <c r="F26" t="s">
        <v>514</v>
      </c>
      <c r="G26">
        <v>0</v>
      </c>
    </row>
    <row r="27" spans="4:8">
      <c r="D27" t="s">
        <v>526</v>
      </c>
      <c r="E27" t="s">
        <v>533</v>
      </c>
      <c r="F27" t="s">
        <v>514</v>
      </c>
      <c r="G27">
        <v>10</v>
      </c>
    </row>
    <row r="28" spans="4:8">
      <c r="D28" t="s">
        <v>11</v>
      </c>
      <c r="E28" t="s">
        <v>534</v>
      </c>
      <c r="F28" t="s">
        <v>514</v>
      </c>
      <c r="G28">
        <v>0</v>
      </c>
    </row>
    <row r="29" spans="4:8">
      <c r="D29" t="s">
        <v>248</v>
      </c>
      <c r="E29" t="s">
        <v>527</v>
      </c>
      <c r="F29" t="s">
        <v>514</v>
      </c>
      <c r="G29">
        <v>0</v>
      </c>
    </row>
    <row r="30" spans="4:8">
      <c r="D30" t="s">
        <v>452</v>
      </c>
      <c r="E30" t="s">
        <v>528</v>
      </c>
      <c r="F30" t="s">
        <v>514</v>
      </c>
      <c r="G30">
        <v>0</v>
      </c>
    </row>
    <row r="31" spans="4:8">
      <c r="D31" t="s">
        <v>536</v>
      </c>
      <c r="E31" t="s">
        <v>529</v>
      </c>
      <c r="F31" t="s">
        <v>514</v>
      </c>
      <c r="G31">
        <v>0</v>
      </c>
    </row>
    <row r="32" spans="4:8">
      <c r="D32" t="s">
        <v>537</v>
      </c>
      <c r="E32" t="s">
        <v>530</v>
      </c>
      <c r="F32" t="s">
        <v>514</v>
      </c>
      <c r="G32">
        <v>0</v>
      </c>
    </row>
    <row r="33" spans="4:8">
      <c r="D33" t="s">
        <v>538</v>
      </c>
      <c r="E33" t="s">
        <v>531</v>
      </c>
      <c r="F33" t="s">
        <v>514</v>
      </c>
      <c r="G33">
        <v>0</v>
      </c>
    </row>
    <row r="34" spans="4:8">
      <c r="D34" t="s">
        <v>539</v>
      </c>
      <c r="E34" t="s">
        <v>532</v>
      </c>
      <c r="F34" t="s">
        <v>514</v>
      </c>
      <c r="G34">
        <v>0</v>
      </c>
    </row>
    <row r="35" spans="4:8">
      <c r="D35" t="s">
        <v>540</v>
      </c>
      <c r="E35" t="s">
        <v>533</v>
      </c>
      <c r="F35" t="s">
        <v>514</v>
      </c>
      <c r="G35">
        <v>0</v>
      </c>
    </row>
    <row r="36" spans="4:8">
      <c r="D36" t="s">
        <v>12</v>
      </c>
      <c r="E36" t="s">
        <v>541</v>
      </c>
      <c r="F36" t="s">
        <v>372</v>
      </c>
      <c r="G36">
        <v>0</v>
      </c>
      <c r="H36" t="s">
        <v>542</v>
      </c>
    </row>
    <row r="37" spans="4:8">
      <c r="D37" t="s">
        <v>27</v>
      </c>
      <c r="E37" t="s">
        <v>543</v>
      </c>
      <c r="F37" t="s">
        <v>544</v>
      </c>
      <c r="G37">
        <v>5</v>
      </c>
    </row>
    <row r="38" spans="4:8">
      <c r="D38" t="s">
        <v>28</v>
      </c>
      <c r="E38" t="s">
        <v>545</v>
      </c>
      <c r="F38" t="s">
        <v>230</v>
      </c>
      <c r="G38" t="s">
        <v>2166</v>
      </c>
      <c r="H38" t="s">
        <v>547</v>
      </c>
    </row>
    <row r="39" spans="4:8">
      <c r="D39" t="s">
        <v>353</v>
      </c>
      <c r="E39" t="s">
        <v>546</v>
      </c>
      <c r="F39" t="s">
        <v>230</v>
      </c>
      <c r="G39" t="s">
        <v>2166</v>
      </c>
      <c r="H39" t="s">
        <v>547</v>
      </c>
    </row>
  </sheetData>
  <sheetProtection sheet="1" objects="1" scenarios="1" formatColumns="0" formatRows="0"/>
  <mergeCells count="7">
    <mergeCell ref="D3:F3"/>
    <mergeCell ref="H7:H9"/>
    <mergeCell ref="A9:B9"/>
    <mergeCell ref="D8:D9"/>
    <mergeCell ref="E8:E9"/>
    <mergeCell ref="F8:F9"/>
    <mergeCell ref="D7:G7"/>
  </mergeCells>
  <dataValidations count="3">
    <dataValidation type="decimal" allowBlank="1" showErrorMessage="1" errorTitle="Ошибка" error="Допускается ввод только неотрицательных чисел!" sqref="G13:G16 G11 G20:G35 G37">
      <formula1>0</formula1>
      <formula2>9.99999999999999E+23</formula2>
    </dataValidation>
    <dataValidation type="decimal" allowBlank="1" showErrorMessage="1" errorTitle="Ошибка" error="Введите значение от 0 до 100%" sqref="G18:G19 G36">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38:G39">
      <formula1>900</formula1>
    </dataValidation>
  </dataValidations>
  <hyperlinks>
    <hyperlink ref="G38" location="'Форма 2.8'!$G$38" tooltip="Кликните по гиперссылке, чтобы перейти по гиперссылке или отредактировать её" display="https://portal.eias.ru/Portal/DownloadPage.aspx?type=12&amp;guid=13f92256-b224-4f02-9a03-8855a2441539"/>
    <hyperlink ref="G39" location="'Форма 2.8'!$G$39" tooltip="Кликните по гиперссылке, чтобы перейти по гиперссылке или отредактировать её" display="https://portal.eias.ru/Portal/DownloadPage.aspx?type=12&amp;guid=13f92256-b224-4f02-9a03-8855a2441539"/>
  </hyperlinks>
  <pageMargins left="0.7" right="0.7" top="0.75" bottom="0.75" header="0.3" footer="0.3"/>
  <pageSetup paperSize="9" orientation="portrait" r:id="rId1"/>
  <drawing r:id="rId2"/>
  <legacyDrawing r:id="rId3"/>
</worksheet>
</file>

<file path=xl/worksheets/sheet12.xml><?xml version="1.0" encoding="utf-8"?>
<worksheet xmlns="http://schemas.openxmlformats.org/spreadsheetml/2006/main" xmlns:r="http://schemas.openxmlformats.org/officeDocument/2006/relationships">
  <sheetPr codeName="List12">
    <tabColor theme="0" tint="-0.249977111117893"/>
  </sheetPr>
  <dimension ref="A1:G20"/>
  <sheetViews>
    <sheetView showGridLines="0" topLeftCell="C4" zoomScaleNormal="100" workbookViewId="0"/>
  </sheetViews>
  <sheetFormatPr defaultColWidth="10.5703125" defaultRowHeight="15"/>
  <cols>
    <col min="1" max="2" width="9.140625" hidden="1" customWidth="1"/>
    <col min="3" max="3" width="3.7109375" customWidth="1"/>
    <col min="4" max="4" width="9.7109375" customWidth="1"/>
    <col min="5" max="5" width="37.7109375" customWidth="1"/>
    <col min="6" max="6" width="66.85546875" customWidth="1"/>
    <col min="7" max="7" width="116" customWidth="1"/>
    <col min="8" max="8" width="93.42578125" customWidth="1"/>
  </cols>
  <sheetData>
    <row r="1" spans="1:7" ht="15" hidden="1" customHeight="1">
      <c r="G1">
        <v>4</v>
      </c>
    </row>
    <row r="2" spans="1:7" ht="15" hidden="1" customHeight="1"/>
    <row r="3" spans="1:7" ht="15" hidden="1" customHeight="1"/>
    <row r="4" spans="1:7" ht="11.25" customHeight="1"/>
    <row r="5" spans="1:7">
      <c r="D5" s="3" t="s">
        <v>223</v>
      </c>
      <c r="E5" s="3"/>
      <c r="F5" s="3"/>
      <c r="G5" s="3"/>
    </row>
    <row r="6" spans="1:7" ht="15" customHeight="1">
      <c r="D6" s="3" t="str">
        <f>IF(org=0,"Не определено",org)</f>
        <v>ООО "НПО "ГКМП""</v>
      </c>
      <c r="E6" s="3"/>
      <c r="F6" s="3"/>
      <c r="G6" s="3"/>
    </row>
    <row r="8" spans="1:7">
      <c r="C8">
        <v>22</v>
      </c>
      <c r="D8" s="3" t="s">
        <v>215</v>
      </c>
      <c r="E8" s="3"/>
      <c r="F8" s="3"/>
      <c r="G8" s="3"/>
    </row>
    <row r="9" spans="1:7" ht="11.25" customHeight="1">
      <c r="D9" s="3" t="s">
        <v>204</v>
      </c>
      <c r="E9" s="3"/>
      <c r="F9" s="3"/>
      <c r="G9" s="3" t="s">
        <v>205</v>
      </c>
    </row>
    <row r="10" spans="1:7" ht="11.25" customHeight="1">
      <c r="A10" t="s">
        <v>496</v>
      </c>
      <c r="D10" t="s">
        <v>23</v>
      </c>
      <c r="F10" t="s">
        <v>199</v>
      </c>
      <c r="G10" s="3"/>
    </row>
    <row r="11" spans="1:7" ht="12" customHeight="1">
      <c r="D11" t="s">
        <v>24</v>
      </c>
      <c r="E11">
        <v>2</v>
      </c>
      <c r="F11">
        <v>3</v>
      </c>
      <c r="G11">
        <v>4</v>
      </c>
    </row>
    <row r="12" spans="1:7">
      <c r="D12">
        <v>1</v>
      </c>
      <c r="E12" t="s">
        <v>224</v>
      </c>
      <c r="F12" t="str">
        <f>IF(form_up_date="","",form_up_date)</f>
        <v>15.04.2020</v>
      </c>
      <c r="G12" t="s">
        <v>225</v>
      </c>
    </row>
    <row r="13" spans="1:7">
      <c r="D13" t="s">
        <v>236</v>
      </c>
      <c r="E13" t="s">
        <v>226</v>
      </c>
      <c r="F13" t="s">
        <v>2155</v>
      </c>
      <c r="G13" t="s">
        <v>297</v>
      </c>
    </row>
    <row r="14" spans="1:7">
      <c r="D14" t="s">
        <v>237</v>
      </c>
      <c r="E14" t="s">
        <v>227</v>
      </c>
      <c r="F14" t="s">
        <v>660</v>
      </c>
      <c r="G14" t="s">
        <v>228</v>
      </c>
    </row>
    <row r="15" spans="1:7">
      <c r="D15" t="s">
        <v>238</v>
      </c>
      <c r="E15" t="s">
        <v>229</v>
      </c>
      <c r="F15" t="s">
        <v>230</v>
      </c>
    </row>
    <row r="16" spans="1:7">
      <c r="D16" t="str">
        <f>D15&amp;".1"</f>
        <v>4.1.1</v>
      </c>
      <c r="E16" t="s">
        <v>3</v>
      </c>
      <c r="F16" t="str">
        <f>IF(region_name="","",region_name)</f>
        <v>Брянская область</v>
      </c>
      <c r="G16" t="s">
        <v>231</v>
      </c>
    </row>
    <row r="17" spans="4:7">
      <c r="D17" t="s">
        <v>239</v>
      </c>
      <c r="E17" t="s">
        <v>232</v>
      </c>
      <c r="F17" t="s">
        <v>1743</v>
      </c>
      <c r="G17" t="s">
        <v>233</v>
      </c>
    </row>
    <row r="18" spans="4:7">
      <c r="D18" t="s">
        <v>240</v>
      </c>
      <c r="E18" t="s">
        <v>234</v>
      </c>
      <c r="F18" t="s">
        <v>2157</v>
      </c>
      <c r="G18" t="s">
        <v>296</v>
      </c>
    </row>
    <row r="20" spans="4:7">
      <c r="E20" s="3" t="s">
        <v>235</v>
      </c>
      <c r="F20" s="3"/>
    </row>
  </sheetData>
  <sheetProtection sheet="1" objects="1" scenarios="1" formatColumns="0" formatRows="0"/>
  <mergeCells count="6">
    <mergeCell ref="E20:F20"/>
    <mergeCell ref="D5:G5"/>
    <mergeCell ref="D6:G6"/>
    <mergeCell ref="D8:G8"/>
    <mergeCell ref="D9:F9"/>
    <mergeCell ref="G9:G10"/>
  </mergeCells>
  <dataValidations count="1">
    <dataValidation type="textLength" operator="lessThanOrEqual" allowBlank="1" showInputMessage="1" showErrorMessage="1" errorTitle="Ошибка" error="Допускается ввод не более 900 символов!" sqref="G19:G20">
      <formula1>900</formula1>
    </dataValidation>
  </dataValidations>
  <pageMargins left="0.7" right="0.7" top="0.75" bottom="0.75" header="0.3" footer="0.3"/>
  <pageSetup paperSize="9" orientation="portrait" horizontalDpi="4294967293" verticalDpi="0" r:id="rId1"/>
  <legacyDrawing r:id="rId2"/>
</worksheet>
</file>

<file path=xl/worksheets/sheet13.xml><?xml version="1.0" encoding="utf-8"?>
<worksheet xmlns="http://schemas.openxmlformats.org/spreadsheetml/2006/main" xmlns:r="http://schemas.openxmlformats.org/officeDocument/2006/relationships">
  <sheetPr codeName="List06"/>
  <dimension ref="A1:M81"/>
  <sheetViews>
    <sheetView showGridLines="0" topLeftCell="D4" zoomScaleNormal="100" workbookViewId="0"/>
  </sheetViews>
  <sheetFormatPr defaultColWidth="10.5703125" defaultRowHeight="15"/>
  <cols>
    <col min="1" max="1" width="8" hidden="1" customWidth="1"/>
    <col min="2" max="2" width="4.140625" hidden="1" customWidth="1"/>
    <col min="3" max="3" width="2" hidden="1" customWidth="1"/>
    <col min="4" max="5" width="3.7109375" customWidth="1"/>
    <col min="6" max="6" width="7.7109375" customWidth="1"/>
    <col min="7" max="7" width="49.140625" customWidth="1"/>
    <col min="8" max="8" width="14" customWidth="1"/>
    <col min="9" max="9" width="25.7109375" customWidth="1"/>
    <col min="10" max="10" width="25.7109375" hidden="1" customWidth="1"/>
    <col min="11" max="11" width="12.5703125" customWidth="1"/>
    <col min="12" max="12" width="1.7109375" hidden="1" customWidth="1"/>
    <col min="13" max="13" width="139.7109375" customWidth="1"/>
    <col min="14" max="74" width="24.85546875" customWidth="1"/>
  </cols>
  <sheetData>
    <row r="1" spans="6:13" ht="11.25" hidden="1" customHeight="1"/>
    <row r="2" spans="6:13" ht="11.25" hidden="1" customHeight="1"/>
    <row r="3" spans="6:13" ht="11.25" hidden="1" customHeight="1"/>
    <row r="4" spans="6:13" ht="3" customHeight="1"/>
    <row r="5" spans="6:13" ht="16.5" customHeight="1">
      <c r="F5" s="3" t="s">
        <v>548</v>
      </c>
      <c r="G5" s="3"/>
      <c r="H5" s="3"/>
      <c r="I5" s="3"/>
    </row>
    <row r="6" spans="6:13" ht="16.5" customHeight="1"/>
    <row r="7" spans="6:13" ht="18" customHeight="1">
      <c r="F7" s="3" t="s">
        <v>204</v>
      </c>
      <c r="G7" s="3"/>
      <c r="H7" s="3"/>
      <c r="I7" s="3"/>
      <c r="J7" s="3"/>
      <c r="K7" s="3"/>
      <c r="L7" s="3"/>
      <c r="M7" s="3" t="s">
        <v>205</v>
      </c>
    </row>
    <row r="8" spans="6:13">
      <c r="F8" s="3" t="s">
        <v>23</v>
      </c>
      <c r="G8" s="3" t="s">
        <v>222</v>
      </c>
      <c r="H8" s="3" t="s">
        <v>138</v>
      </c>
      <c r="I8" s="3"/>
      <c r="J8" s="3"/>
      <c r="K8" s="3"/>
      <c r="M8" s="3"/>
    </row>
    <row r="9" spans="6:13">
      <c r="F9" s="3"/>
      <c r="G9" s="3"/>
      <c r="H9" s="3"/>
      <c r="I9" t="s">
        <v>552</v>
      </c>
      <c r="J9" t="s">
        <v>551</v>
      </c>
      <c r="K9" t="s">
        <v>347</v>
      </c>
      <c r="M9" s="3"/>
    </row>
    <row r="10" spans="6:13">
      <c r="F10" t="s">
        <v>24</v>
      </c>
      <c r="G10" t="s">
        <v>0</v>
      </c>
      <c r="H10" t="s">
        <v>1</v>
      </c>
      <c r="I10" t="s">
        <v>2</v>
      </c>
      <c r="J10" t="s">
        <v>626</v>
      </c>
    </row>
    <row r="11" spans="6:13">
      <c r="F11">
        <v>1</v>
      </c>
      <c r="G11" t="s">
        <v>553</v>
      </c>
      <c r="H11" t="s">
        <v>230</v>
      </c>
    </row>
    <row r="12" spans="6:13">
      <c r="F12">
        <v>2</v>
      </c>
      <c r="G12" t="s">
        <v>348</v>
      </c>
      <c r="H12" t="s">
        <v>230</v>
      </c>
      <c r="J12" t="s">
        <v>230</v>
      </c>
      <c r="M12" t="s">
        <v>558</v>
      </c>
    </row>
    <row r="13" spans="6:13">
      <c r="F13" t="s">
        <v>236</v>
      </c>
      <c r="G13" t="s">
        <v>554</v>
      </c>
      <c r="H13" t="s">
        <v>230</v>
      </c>
      <c r="J13" t="s">
        <v>230</v>
      </c>
      <c r="M13" t="s">
        <v>557</v>
      </c>
    </row>
    <row r="14" spans="6:13">
      <c r="F14" t="s">
        <v>1</v>
      </c>
      <c r="G14" t="s">
        <v>555</v>
      </c>
      <c r="H14" t="s">
        <v>230</v>
      </c>
      <c r="J14" t="s">
        <v>230</v>
      </c>
      <c r="M14" t="s">
        <v>556</v>
      </c>
    </row>
    <row r="15" spans="6:13">
      <c r="F15" t="s">
        <v>2</v>
      </c>
      <c r="G15" t="s">
        <v>559</v>
      </c>
      <c r="H15" t="s">
        <v>230</v>
      </c>
      <c r="J15" t="s">
        <v>230</v>
      </c>
      <c r="M15" t="s">
        <v>560</v>
      </c>
    </row>
    <row r="16" spans="6:13">
      <c r="F16" t="s">
        <v>11</v>
      </c>
      <c r="G16" t="s">
        <v>349</v>
      </c>
      <c r="H16" t="s">
        <v>230</v>
      </c>
      <c r="J16" t="s">
        <v>230</v>
      </c>
    </row>
    <row r="17" spans="2:13">
      <c r="F17" t="s">
        <v>12</v>
      </c>
      <c r="G17" t="s">
        <v>561</v>
      </c>
      <c r="H17" t="s">
        <v>230</v>
      </c>
      <c r="M17" t="s">
        <v>562</v>
      </c>
    </row>
    <row r="18" spans="2:13">
      <c r="F18" t="s">
        <v>27</v>
      </c>
      <c r="G18" t="s">
        <v>563</v>
      </c>
      <c r="H18" t="s">
        <v>230</v>
      </c>
      <c r="M18" t="s">
        <v>564</v>
      </c>
    </row>
    <row r="19" spans="2:13">
      <c r="F19" t="s">
        <v>28</v>
      </c>
      <c r="G19" t="s">
        <v>565</v>
      </c>
      <c r="H19" t="s">
        <v>403</v>
      </c>
      <c r="I19">
        <f>SUM(J19:K19)</f>
        <v>0</v>
      </c>
      <c r="J19">
        <f>SUMIF(List06_flag_year,"y",J20:J26)</f>
        <v>0</v>
      </c>
      <c r="M19" t="s">
        <v>566</v>
      </c>
    </row>
    <row r="20" spans="2:13" hidden="1">
      <c r="B20" s="3" t="s">
        <v>350</v>
      </c>
      <c r="F20" t="str">
        <f>B20</f>
        <v>8.0</v>
      </c>
      <c r="H20" t="s">
        <v>403</v>
      </c>
      <c r="I20">
        <f>SUM(I21:I22)</f>
        <v>0</v>
      </c>
      <c r="J20">
        <f>SUM(J21:J22)</f>
        <v>0</v>
      </c>
      <c r="K20" t="s">
        <v>57</v>
      </c>
      <c r="M20" t="s">
        <v>567</v>
      </c>
    </row>
    <row r="21" spans="2:13" hidden="1">
      <c r="B21" s="3"/>
      <c r="C21">
        <v>1</v>
      </c>
      <c r="F21" t="str">
        <f>B20&amp;"."&amp;C21</f>
        <v>8.0.1</v>
      </c>
      <c r="H21" t="s">
        <v>403</v>
      </c>
      <c r="K21" t="s">
        <v>351</v>
      </c>
      <c r="M21" t="s">
        <v>568</v>
      </c>
    </row>
    <row r="22" spans="2:13" hidden="1">
      <c r="B22" s="3"/>
      <c r="G22" t="s">
        <v>352</v>
      </c>
    </row>
    <row r="23" spans="2:13">
      <c r="B23" s="3" t="s">
        <v>353</v>
      </c>
      <c r="F23" t="str">
        <f>B23</f>
        <v>8.1</v>
      </c>
      <c r="H23" t="s">
        <v>403</v>
      </c>
      <c r="I23">
        <f>SUM(I24:I25)</f>
        <v>0</v>
      </c>
      <c r="J23">
        <f>SUM(J24:J25)</f>
        <v>0</v>
      </c>
      <c r="K23" t="s">
        <v>57</v>
      </c>
      <c r="M23" t="s">
        <v>567</v>
      </c>
    </row>
    <row r="24" spans="2:13">
      <c r="B24" s="3"/>
      <c r="C24">
        <v>1</v>
      </c>
      <c r="F24" t="str">
        <f>B23&amp;"."&amp;C24</f>
        <v>8.1.1</v>
      </c>
      <c r="H24" t="s">
        <v>403</v>
      </c>
      <c r="K24" t="s">
        <v>351</v>
      </c>
      <c r="M24" t="s">
        <v>568</v>
      </c>
    </row>
    <row r="25" spans="2:13">
      <c r="B25" s="3"/>
      <c r="G25" t="s">
        <v>352</v>
      </c>
    </row>
    <row r="26" spans="2:13">
      <c r="G26" t="s">
        <v>354</v>
      </c>
    </row>
    <row r="27" spans="2:13">
      <c r="F27" t="s">
        <v>333</v>
      </c>
      <c r="G27" t="s">
        <v>355</v>
      </c>
      <c r="H27" t="s">
        <v>230</v>
      </c>
      <c r="I27" t="s">
        <v>230</v>
      </c>
      <c r="J27" t="s">
        <v>230</v>
      </c>
    </row>
    <row r="28" spans="2:13">
      <c r="F28" t="s">
        <v>356</v>
      </c>
      <c r="G28" t="s">
        <v>357</v>
      </c>
      <c r="H28" t="s">
        <v>230</v>
      </c>
      <c r="I28" t="s">
        <v>230</v>
      </c>
      <c r="J28" t="s">
        <v>230</v>
      </c>
    </row>
    <row r="29" spans="2:13">
      <c r="F29" t="s">
        <v>359</v>
      </c>
      <c r="G29" t="s">
        <v>360</v>
      </c>
      <c r="H29" t="s">
        <v>358</v>
      </c>
    </row>
    <row r="30" spans="2:13">
      <c r="F30" t="s">
        <v>361</v>
      </c>
      <c r="G30" t="s">
        <v>362</v>
      </c>
      <c r="H30" t="s">
        <v>358</v>
      </c>
    </row>
    <row r="31" spans="2:13">
      <c r="F31" t="s">
        <v>363</v>
      </c>
      <c r="G31" t="s">
        <v>364</v>
      </c>
      <c r="H31" t="s">
        <v>230</v>
      </c>
      <c r="I31" t="s">
        <v>230</v>
      </c>
      <c r="J31" t="s">
        <v>230</v>
      </c>
    </row>
    <row r="32" spans="2:13">
      <c r="F32" t="s">
        <v>365</v>
      </c>
      <c r="G32" t="s">
        <v>360</v>
      </c>
      <c r="H32" t="s">
        <v>586</v>
      </c>
      <c r="M32" t="s">
        <v>594</v>
      </c>
    </row>
    <row r="33" spans="6:13">
      <c r="F33" t="s">
        <v>366</v>
      </c>
      <c r="G33" t="s">
        <v>362</v>
      </c>
      <c r="H33" t="s">
        <v>586</v>
      </c>
      <c r="M33" t="s">
        <v>595</v>
      </c>
    </row>
    <row r="34" spans="6:13">
      <c r="F34" t="s">
        <v>367</v>
      </c>
      <c r="G34" t="s">
        <v>368</v>
      </c>
      <c r="H34" t="s">
        <v>230</v>
      </c>
      <c r="I34" t="s">
        <v>230</v>
      </c>
      <c r="J34" t="s">
        <v>230</v>
      </c>
    </row>
    <row r="35" spans="6:13">
      <c r="F35" t="s">
        <v>369</v>
      </c>
      <c r="G35" t="s">
        <v>360</v>
      </c>
      <c r="H35" t="s">
        <v>587</v>
      </c>
      <c r="M35" t="s">
        <v>596</v>
      </c>
    </row>
    <row r="36" spans="6:13">
      <c r="F36" t="s">
        <v>370</v>
      </c>
      <c r="G36" t="s">
        <v>362</v>
      </c>
      <c r="H36" t="s">
        <v>587</v>
      </c>
      <c r="M36" t="s">
        <v>597</v>
      </c>
    </row>
    <row r="37" spans="6:13">
      <c r="F37" t="s">
        <v>371</v>
      </c>
      <c r="G37" t="s">
        <v>588</v>
      </c>
      <c r="H37" t="s">
        <v>230</v>
      </c>
      <c r="I37" t="s">
        <v>230</v>
      </c>
      <c r="J37" t="s">
        <v>230</v>
      </c>
    </row>
    <row r="38" spans="6:13">
      <c r="F38" t="s">
        <v>373</v>
      </c>
      <c r="G38" t="s">
        <v>360</v>
      </c>
      <c r="H38" t="s">
        <v>372</v>
      </c>
      <c r="M38" t="s">
        <v>598</v>
      </c>
    </row>
    <row r="39" spans="6:13">
      <c r="F39" t="s">
        <v>374</v>
      </c>
      <c r="G39" t="s">
        <v>362</v>
      </c>
      <c r="H39" t="s">
        <v>372</v>
      </c>
      <c r="M39" t="s">
        <v>599</v>
      </c>
    </row>
    <row r="40" spans="6:13">
      <c r="F40" t="s">
        <v>375</v>
      </c>
      <c r="G40" t="s">
        <v>391</v>
      </c>
      <c r="H40" t="s">
        <v>230</v>
      </c>
      <c r="I40" t="s">
        <v>230</v>
      </c>
      <c r="J40" t="s">
        <v>230</v>
      </c>
    </row>
    <row r="41" spans="6:13">
      <c r="F41" t="s">
        <v>376</v>
      </c>
      <c r="G41" t="s">
        <v>360</v>
      </c>
      <c r="H41" t="s">
        <v>372</v>
      </c>
    </row>
    <row r="42" spans="6:13">
      <c r="F42" t="s">
        <v>377</v>
      </c>
      <c r="G42" t="s">
        <v>362</v>
      </c>
      <c r="H42" t="s">
        <v>372</v>
      </c>
    </row>
    <row r="43" spans="6:13">
      <c r="F43" t="s">
        <v>378</v>
      </c>
      <c r="G43" t="s">
        <v>589</v>
      </c>
      <c r="H43" t="s">
        <v>230</v>
      </c>
      <c r="I43" t="s">
        <v>230</v>
      </c>
      <c r="J43" t="s">
        <v>230</v>
      </c>
    </row>
    <row r="44" spans="6:13">
      <c r="F44" t="s">
        <v>379</v>
      </c>
      <c r="G44" t="s">
        <v>360</v>
      </c>
      <c r="H44" t="s">
        <v>619</v>
      </c>
      <c r="M44" t="s">
        <v>600</v>
      </c>
    </row>
    <row r="45" spans="6:13">
      <c r="F45" t="s">
        <v>380</v>
      </c>
      <c r="G45" t="s">
        <v>362</v>
      </c>
      <c r="H45" t="s">
        <v>619</v>
      </c>
      <c r="M45" t="s">
        <v>601</v>
      </c>
    </row>
    <row r="46" spans="6:13">
      <c r="F46" t="s">
        <v>381</v>
      </c>
      <c r="G46" t="s">
        <v>590</v>
      </c>
      <c r="H46" t="s">
        <v>230</v>
      </c>
      <c r="I46" t="s">
        <v>230</v>
      </c>
      <c r="J46" t="s">
        <v>230</v>
      </c>
    </row>
    <row r="47" spans="6:13">
      <c r="F47" t="s">
        <v>382</v>
      </c>
      <c r="G47" t="s">
        <v>360</v>
      </c>
      <c r="H47" t="s">
        <v>620</v>
      </c>
      <c r="M47" t="s">
        <v>602</v>
      </c>
    </row>
    <row r="48" spans="6:13">
      <c r="F48" t="s">
        <v>383</v>
      </c>
      <c r="G48" t="s">
        <v>362</v>
      </c>
      <c r="H48" t="s">
        <v>620</v>
      </c>
      <c r="M48" t="s">
        <v>603</v>
      </c>
    </row>
    <row r="49" spans="2:13">
      <c r="F49" t="s">
        <v>384</v>
      </c>
      <c r="G49" t="s">
        <v>591</v>
      </c>
      <c r="H49" t="s">
        <v>230</v>
      </c>
      <c r="I49" t="s">
        <v>230</v>
      </c>
      <c r="J49" t="s">
        <v>230</v>
      </c>
    </row>
    <row r="50" spans="2:13">
      <c r="F50" t="s">
        <v>385</v>
      </c>
      <c r="G50" t="s">
        <v>360</v>
      </c>
      <c r="H50" t="s">
        <v>621</v>
      </c>
      <c r="M50" t="s">
        <v>604</v>
      </c>
    </row>
    <row r="51" spans="2:13">
      <c r="F51" t="s">
        <v>386</v>
      </c>
      <c r="G51" t="s">
        <v>362</v>
      </c>
      <c r="H51" t="s">
        <v>621</v>
      </c>
      <c r="M51" t="s">
        <v>605</v>
      </c>
    </row>
    <row r="52" spans="2:13">
      <c r="F52" t="s">
        <v>387</v>
      </c>
      <c r="G52" t="s">
        <v>592</v>
      </c>
      <c r="H52" t="s">
        <v>230</v>
      </c>
      <c r="I52" t="s">
        <v>230</v>
      </c>
      <c r="J52" t="s">
        <v>230</v>
      </c>
    </row>
    <row r="53" spans="2:13">
      <c r="F53" t="s">
        <v>388</v>
      </c>
      <c r="G53" t="s">
        <v>360</v>
      </c>
      <c r="H53" t="s">
        <v>622</v>
      </c>
      <c r="M53" t="s">
        <v>606</v>
      </c>
    </row>
    <row r="54" spans="2:13">
      <c r="F54" t="s">
        <v>389</v>
      </c>
      <c r="G54" t="s">
        <v>362</v>
      </c>
      <c r="H54" t="s">
        <v>622</v>
      </c>
      <c r="M54" t="s">
        <v>607</v>
      </c>
    </row>
    <row r="55" spans="2:13">
      <c r="F55" t="s">
        <v>390</v>
      </c>
      <c r="G55" t="s">
        <v>593</v>
      </c>
      <c r="H55" t="s">
        <v>230</v>
      </c>
      <c r="I55" t="s">
        <v>230</v>
      </c>
      <c r="J55" t="s">
        <v>230</v>
      </c>
      <c r="M55" t="s">
        <v>608</v>
      </c>
    </row>
    <row r="56" spans="2:13">
      <c r="F56" t="s">
        <v>392</v>
      </c>
      <c r="G56" t="s">
        <v>360</v>
      </c>
      <c r="H56" t="s">
        <v>623</v>
      </c>
      <c r="M56" t="s">
        <v>609</v>
      </c>
    </row>
    <row r="57" spans="2:13">
      <c r="F57" t="s">
        <v>393</v>
      </c>
      <c r="G57" t="s">
        <v>362</v>
      </c>
      <c r="H57" t="s">
        <v>623</v>
      </c>
      <c r="M57" t="s">
        <v>610</v>
      </c>
    </row>
    <row r="58" spans="2:13" hidden="1">
      <c r="B58" s="3" t="s">
        <v>390</v>
      </c>
      <c r="F58" t="str">
        <f>B58</f>
        <v>9.10</v>
      </c>
      <c r="I58" t="s">
        <v>230</v>
      </c>
      <c r="J58" t="s">
        <v>230</v>
      </c>
    </row>
    <row r="59" spans="2:13" hidden="1">
      <c r="B59" s="3"/>
      <c r="F59" t="str">
        <f>B58&amp;".1"</f>
        <v>9.10.1</v>
      </c>
      <c r="G59" t="s">
        <v>360</v>
      </c>
      <c r="H59" t="str">
        <f>IF(H58="","x",H58)</f>
        <v>x</v>
      </c>
    </row>
    <row r="60" spans="2:13" hidden="1">
      <c r="B60" s="3"/>
      <c r="F60" t="str">
        <f>B58&amp;".2"</f>
        <v>9.10.2</v>
      </c>
      <c r="G60" t="s">
        <v>362</v>
      </c>
      <c r="H60" t="str">
        <f>IF(H58="","x",H58)</f>
        <v>x</v>
      </c>
    </row>
    <row r="61" spans="2:13">
      <c r="G61" t="s">
        <v>394</v>
      </c>
    </row>
    <row r="62" spans="2:13">
      <c r="B62" t="s">
        <v>395</v>
      </c>
      <c r="F62" t="s">
        <v>334</v>
      </c>
      <c r="G62" t="s">
        <v>611</v>
      </c>
      <c r="H62" t="s">
        <v>230</v>
      </c>
      <c r="I62" t="s">
        <v>230</v>
      </c>
      <c r="J62" t="s">
        <v>230</v>
      </c>
    </row>
    <row r="63" spans="2:13">
      <c r="B63" s="3" t="s">
        <v>396</v>
      </c>
      <c r="F63" t="str">
        <f>B63</f>
        <v>10.0</v>
      </c>
      <c r="G63" t="s">
        <v>612</v>
      </c>
      <c r="H63" t="s">
        <v>403</v>
      </c>
      <c r="I63">
        <f>SUM(I64:I67)</f>
        <v>0</v>
      </c>
      <c r="J63">
        <f>SUM(J64:J67)</f>
        <v>0</v>
      </c>
      <c r="M63" t="s">
        <v>613</v>
      </c>
    </row>
    <row r="64" spans="2:13">
      <c r="B64" s="3"/>
      <c r="F64" t="str">
        <f>B63&amp;".1"</f>
        <v>10.0.1</v>
      </c>
      <c r="G64" t="s">
        <v>53</v>
      </c>
      <c r="H64" t="s">
        <v>403</v>
      </c>
      <c r="I64">
        <f t="shared" ref="I64:J67" si="0">SUMIF($G$68:$G$78,$G64,I$68:I$78)</f>
        <v>0</v>
      </c>
      <c r="J64">
        <f t="shared" si="0"/>
        <v>0</v>
      </c>
      <c r="M64" t="s">
        <v>615</v>
      </c>
    </row>
    <row r="65" spans="2:13">
      <c r="B65" s="3"/>
      <c r="F65" t="str">
        <f>B63&amp;".2"</f>
        <v>10.0.2</v>
      </c>
      <c r="G65" t="s">
        <v>54</v>
      </c>
      <c r="H65" t="s">
        <v>403</v>
      </c>
      <c r="I65">
        <f t="shared" si="0"/>
        <v>0</v>
      </c>
      <c r="J65">
        <f t="shared" si="0"/>
        <v>0</v>
      </c>
      <c r="M65" t="s">
        <v>616</v>
      </c>
    </row>
    <row r="66" spans="2:13">
      <c r="B66" s="3"/>
      <c r="F66" t="str">
        <f>B63&amp;".3"</f>
        <v>10.0.3</v>
      </c>
      <c r="G66" t="s">
        <v>55</v>
      </c>
      <c r="H66" t="s">
        <v>403</v>
      </c>
      <c r="I66">
        <f t="shared" si="0"/>
        <v>0</v>
      </c>
      <c r="J66">
        <f t="shared" si="0"/>
        <v>0</v>
      </c>
      <c r="M66" t="s">
        <v>617</v>
      </c>
    </row>
    <row r="67" spans="2:13">
      <c r="B67" s="3"/>
      <c r="F67" t="str">
        <f>B63&amp;".4"</f>
        <v>10.0.4</v>
      </c>
      <c r="G67" t="s">
        <v>56</v>
      </c>
      <c r="H67" t="s">
        <v>403</v>
      </c>
      <c r="I67">
        <f t="shared" si="0"/>
        <v>0</v>
      </c>
      <c r="J67">
        <f t="shared" si="0"/>
        <v>0</v>
      </c>
      <c r="M67" t="s">
        <v>618</v>
      </c>
    </row>
    <row r="68" spans="2:13" hidden="1">
      <c r="B68" s="3" t="s">
        <v>396</v>
      </c>
      <c r="F68" t="str">
        <f>B68</f>
        <v>10.0</v>
      </c>
      <c r="H68" t="s">
        <v>403</v>
      </c>
      <c r="I68">
        <f>SUM(I69:I72)</f>
        <v>0</v>
      </c>
      <c r="J68">
        <f>SUM(J69:J72)</f>
        <v>0</v>
      </c>
      <c r="K68">
        <f>G68</f>
        <v>0</v>
      </c>
      <c r="M68" t="s">
        <v>614</v>
      </c>
    </row>
    <row r="69" spans="2:13" hidden="1">
      <c r="B69" s="3"/>
      <c r="F69" t="str">
        <f>B68&amp;".1"</f>
        <v>10.0.1</v>
      </c>
      <c r="G69" t="s">
        <v>53</v>
      </c>
      <c r="H69" t="s">
        <v>403</v>
      </c>
    </row>
    <row r="70" spans="2:13" hidden="1">
      <c r="B70" s="3"/>
      <c r="F70" t="str">
        <f>B68&amp;".2"</f>
        <v>10.0.2</v>
      </c>
      <c r="G70" t="s">
        <v>54</v>
      </c>
      <c r="H70" t="s">
        <v>403</v>
      </c>
    </row>
    <row r="71" spans="2:13" hidden="1">
      <c r="B71" s="3"/>
      <c r="F71" t="str">
        <f>B68&amp;".3"</f>
        <v>10.0.3</v>
      </c>
      <c r="G71" t="s">
        <v>55</v>
      </c>
      <c r="H71" t="s">
        <v>403</v>
      </c>
    </row>
    <row r="72" spans="2:13" hidden="1">
      <c r="B72" s="3"/>
      <c r="F72" t="str">
        <f>B68&amp;".4"</f>
        <v>10.0.4</v>
      </c>
      <c r="G72" t="s">
        <v>56</v>
      </c>
      <c r="H72" t="s">
        <v>403</v>
      </c>
    </row>
    <row r="73" spans="2:13">
      <c r="B73" s="3" t="s">
        <v>397</v>
      </c>
      <c r="F73" t="str">
        <f>B73</f>
        <v>10.1</v>
      </c>
      <c r="H73" t="s">
        <v>403</v>
      </c>
      <c r="I73">
        <f>SUM(I74:I77)</f>
        <v>0</v>
      </c>
      <c r="J73">
        <f>SUM(J74:J77)</f>
        <v>0</v>
      </c>
      <c r="K73">
        <f>G73</f>
        <v>0</v>
      </c>
      <c r="M73" t="s">
        <v>614</v>
      </c>
    </row>
    <row r="74" spans="2:13">
      <c r="B74" s="3"/>
      <c r="F74" t="str">
        <f>B73&amp;".1"</f>
        <v>10.1.1</v>
      </c>
      <c r="G74" t="s">
        <v>53</v>
      </c>
      <c r="H74" t="s">
        <v>403</v>
      </c>
    </row>
    <row r="75" spans="2:13">
      <c r="B75" s="3"/>
      <c r="F75" t="str">
        <f>B73&amp;".2"</f>
        <v>10.1.2</v>
      </c>
      <c r="G75" t="s">
        <v>54</v>
      </c>
      <c r="H75" t="s">
        <v>403</v>
      </c>
    </row>
    <row r="76" spans="2:13">
      <c r="B76" s="3"/>
      <c r="F76" t="str">
        <f>B73&amp;".3"</f>
        <v>10.1.3</v>
      </c>
      <c r="G76" t="s">
        <v>55</v>
      </c>
      <c r="H76" t="s">
        <v>403</v>
      </c>
    </row>
    <row r="77" spans="2:13">
      <c r="B77" s="3"/>
      <c r="F77" t="str">
        <f>B73&amp;".4"</f>
        <v>10.1.4</v>
      </c>
      <c r="G77" t="s">
        <v>56</v>
      </c>
      <c r="H77" t="s">
        <v>403</v>
      </c>
    </row>
    <row r="78" spans="2:13">
      <c r="G78" t="s">
        <v>352</v>
      </c>
    </row>
    <row r="79" spans="2:13" ht="3" customHeight="1"/>
    <row r="80" spans="2:13">
      <c r="F80">
        <v>1</v>
      </c>
      <c r="G80" s="3" t="s">
        <v>549</v>
      </c>
      <c r="H80" s="3"/>
      <c r="I80" s="3"/>
      <c r="J80" s="3"/>
      <c r="K80" s="3"/>
      <c r="L80" s="3"/>
      <c r="M80" s="3"/>
    </row>
    <row r="81" spans="6:13">
      <c r="F81">
        <v>2</v>
      </c>
      <c r="G81" s="3" t="s">
        <v>550</v>
      </c>
      <c r="H81" s="3"/>
      <c r="I81" s="3"/>
      <c r="J81" s="3"/>
      <c r="K81" s="3"/>
      <c r="L81" s="3"/>
      <c r="M81" s="3"/>
    </row>
  </sheetData>
  <sheetProtection sheet="1" objects="1" scenarios="1" formatColumns="0" formatRows="0"/>
  <mergeCells count="15">
    <mergeCell ref="B68:B72"/>
    <mergeCell ref="B73:B77"/>
    <mergeCell ref="F8:F9"/>
    <mergeCell ref="G8:G9"/>
    <mergeCell ref="H8:H9"/>
    <mergeCell ref="B20:B22"/>
    <mergeCell ref="B58:B60"/>
    <mergeCell ref="B63:B67"/>
    <mergeCell ref="B23:B25"/>
    <mergeCell ref="F5:I5"/>
    <mergeCell ref="G81:M81"/>
    <mergeCell ref="G80:M80"/>
    <mergeCell ref="I8:K8"/>
    <mergeCell ref="M7:M9"/>
    <mergeCell ref="F7:L7"/>
  </mergeCells>
  <dataValidations xWindow="395" yWindow="694" count="9">
    <dataValidation type="list" operator="lessThanOrEqual" allowBlank="1" showInputMessage="1" showErrorMessage="1" errorTitle="Ошибка" error="Выберите значение из списка!" sqref="G21">
      <formula1>source_of_funding</formula1>
    </dataValidation>
    <dataValidation type="textLength" operator="lessThanOrEqual" allowBlank="1" showInputMessage="1" showErrorMessage="1" errorTitle="Ошибка" error="Допускается ввод не более 900 символов!" sqref="G58:H58 I15:I16 I11:J11">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2:I13 I17:J18"/>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
      <formula1>"a"</formula1>
    </dataValidation>
    <dataValidation type="whole" allowBlank="1" showInputMessage="1" showErrorMessage="1" errorTitle="Ошибка" error="Введите год с 2000 по 2030!" prompt="Укажите год реализации инвестиционной программы/мероприятия" sqref="G23 G20">
      <formula1>2000</formula1>
      <formula2>2030</formula2>
    </dataValidation>
    <dataValidation type="list" operator="lessThanOrEqual" allowBlank="1" showInputMessage="1" showErrorMessage="1" errorTitle="Ошибка" error="Выберите значение из списка!" prompt="Укажите источник финансирования" sqref="G73">
      <formula1>source_of_funding</formula1>
    </dataValidation>
    <dataValidation type="decimal" allowBlank="1" showErrorMessage="1" errorTitle="Ошибка" error="Допускается ввод только неотрицательных чисел!" sqref="I50:J51 I47:J48 I44:J45 I53:J54 I21:J21 I59:J60 I56:J57 I24:J24 I29:J30 I35:J36 I32:J33 I74:J77 I69:J72">
      <formula1>0</formula1>
      <formula2>9.99999999999999E+23</formula2>
    </dataValidation>
    <dataValidation type="decimal" allowBlank="1" showInputMessage="1" showErrorMessage="1" error="Введите значение от 0 до 100%" sqref="I38:J39 I41:J42">
      <formula1>0</formula1>
      <formula2>100</formula2>
    </dataValidation>
    <dataValidation type="list" operator="lessThanOrEqual" allowBlank="1" showInputMessage="1" showErrorMessage="1" errorTitle="Ошибка" error="Выберите значение из списка!" prompt="Укажите источник финансирования" sqref="G24 G68">
      <formula1>source_of_funding</formula1>
    </dataValidation>
  </dataValidations>
  <pageMargins left="0.7" right="0.7" top="0.75" bottom="0.75" header="0.3" footer="0.3"/>
  <pageSetup paperSize="9" orientation="portrait" r:id="rId1"/>
  <drawing r:id="rId2"/>
  <legacyDrawing r:id="rId3"/>
</worksheet>
</file>

<file path=xl/worksheets/sheet14.xml><?xml version="1.0" encoding="utf-8"?>
<worksheet xmlns="http://schemas.openxmlformats.org/spreadsheetml/2006/main" xmlns:r="http://schemas.openxmlformats.org/officeDocument/2006/relationships">
  <sheetPr codeName="List03">
    <pageSetUpPr fitToPage="1"/>
  </sheetPr>
  <dimension ref="A1:M15"/>
  <sheetViews>
    <sheetView showGridLines="0" topLeftCell="C4" zoomScaleNormal="100" workbookViewId="0"/>
  </sheetViews>
  <sheetFormatPr defaultRowHeight="15"/>
  <cols>
    <col min="1" max="2" width="9.140625" hidden="1" customWidth="1"/>
    <col min="3" max="3" width="3.7109375" customWidth="1"/>
    <col min="4" max="4" width="7" bestFit="1" customWidth="1"/>
    <col min="5" max="5" width="11.28515625" customWidth="1"/>
    <col min="6" max="6" width="41" customWidth="1"/>
    <col min="7" max="7" width="18" customWidth="1"/>
    <col min="8" max="8" width="13.140625" customWidth="1"/>
    <col min="9" max="9" width="11.42578125" customWidth="1"/>
    <col min="10" max="10" width="42.140625" customWidth="1"/>
    <col min="11" max="11" width="115.7109375" customWidth="1"/>
    <col min="12" max="12" width="3.7109375" customWidth="1"/>
  </cols>
  <sheetData>
    <row r="1" spans="1:13" hidden="1"/>
    <row r="2" spans="1:13" hidden="1"/>
    <row r="3" spans="1:13" hidden="1"/>
    <row r="4" spans="1:13" ht="3" customHeight="1"/>
    <row r="5" spans="1:13">
      <c r="D5" s="3" t="s">
        <v>203</v>
      </c>
      <c r="E5" s="3"/>
      <c r="F5" s="3"/>
      <c r="G5" s="3"/>
      <c r="H5" s="3"/>
      <c r="I5" s="3"/>
      <c r="J5" s="3"/>
    </row>
    <row r="6" spans="1:13" ht="3" hidden="1" customHeight="1"/>
    <row r="7" spans="1:13" ht="3" customHeight="1"/>
    <row r="8" spans="1:13">
      <c r="D8" s="3" t="s">
        <v>204</v>
      </c>
      <c r="E8" s="3"/>
      <c r="F8" s="3"/>
      <c r="G8" s="3"/>
      <c r="H8" s="3"/>
      <c r="I8" s="3"/>
      <c r="J8" s="3"/>
      <c r="K8" s="3" t="s">
        <v>205</v>
      </c>
    </row>
    <row r="9" spans="1:13">
      <c r="D9" s="3" t="s">
        <v>23</v>
      </c>
      <c r="E9" s="3" t="s">
        <v>206</v>
      </c>
      <c r="F9" s="3"/>
      <c r="G9" s="3" t="s">
        <v>207</v>
      </c>
      <c r="H9" s="3"/>
      <c r="I9" s="3"/>
      <c r="J9" s="3"/>
      <c r="K9" s="3"/>
    </row>
    <row r="10" spans="1:13">
      <c r="D10" s="3"/>
      <c r="E10" t="s">
        <v>208</v>
      </c>
      <c r="F10" t="s">
        <v>129</v>
      </c>
      <c r="G10" t="s">
        <v>129</v>
      </c>
      <c r="H10" t="s">
        <v>208</v>
      </c>
      <c r="I10" t="s">
        <v>209</v>
      </c>
      <c r="J10" t="s">
        <v>210</v>
      </c>
      <c r="K10" s="3"/>
    </row>
    <row r="11" spans="1:13" ht="12" customHeight="1">
      <c r="D11" t="s">
        <v>24</v>
      </c>
      <c r="E11" t="s">
        <v>0</v>
      </c>
      <c r="F11" t="s">
        <v>1</v>
      </c>
      <c r="G11" t="s">
        <v>2</v>
      </c>
      <c r="H11" t="s">
        <v>11</v>
      </c>
      <c r="I11" t="s">
        <v>12</v>
      </c>
      <c r="J11" t="s">
        <v>27</v>
      </c>
      <c r="K11" t="s">
        <v>28</v>
      </c>
    </row>
    <row r="12" spans="1:13" ht="58.5" customHeight="1">
      <c r="A12" t="s">
        <v>1</v>
      </c>
      <c r="B12" t="s">
        <v>125</v>
      </c>
      <c r="D12" t="s">
        <v>24</v>
      </c>
      <c r="K12" s="3" t="s">
        <v>211</v>
      </c>
      <c r="M12" t="str">
        <f>IF(ISERROR(INDEX(kind_of_nameforms,MATCH(E12,kind_of_forms,0),1)),"",INDEX(kind_of_nameforms,MATCH(E12,kind_of_forms,0),1))</f>
        <v/>
      </c>
    </row>
    <row r="13" spans="1:13" ht="15" customHeight="1">
      <c r="E13" t="s">
        <v>148</v>
      </c>
      <c r="K13" s="3"/>
    </row>
    <row r="14" spans="1:13" ht="3" customHeight="1"/>
    <row r="15" spans="1:13" ht="27.75" customHeight="1">
      <c r="E15" s="3" t="s">
        <v>212</v>
      </c>
      <c r="F15" s="3"/>
      <c r="G15" s="3"/>
      <c r="H15" s="3"/>
      <c r="I15" s="3"/>
      <c r="J15" s="3"/>
    </row>
  </sheetData>
  <sheetProtection password="FA9C" sheet="1" objects="1" scenarios="1" formatColumns="0" formatRows="0"/>
  <mergeCells count="8">
    <mergeCell ref="K12:K13"/>
    <mergeCell ref="E15:J15"/>
    <mergeCell ref="D5:J5"/>
    <mergeCell ref="D8:J8"/>
    <mergeCell ref="K8:K10"/>
    <mergeCell ref="D9:D10"/>
    <mergeCell ref="E9:F9"/>
    <mergeCell ref="G9:J9"/>
  </mergeCells>
  <dataValidations count="4">
    <dataValidation type="list" allowBlank="1" showInputMessage="1" showErrorMessage="1" errorTitle="Ошибка" error="Выберите значение из списка" prompt="Выберите значение из списка" sqref="E12">
      <formula1>kind_of_forms</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2"/>
    <dataValidation type="textLength" operator="lessThanOrEqual" allowBlank="1" showInputMessage="1" showErrorMessage="1" errorTitle="Ошибка" error="Допускается ввод не более 900 символов!" sqref="F12:H12">
      <formula1>900</formula1>
    </dataValidation>
  </dataValidations>
  <printOptions horizontalCentered="1"/>
  <pageMargins left="0.23622047244094491" right="0.23622047244094491" top="0.23622047244094491" bottom="0.23622047244094491" header="0.23622047244094491" footer="0.23622047244094491"/>
  <pageSetup paperSize="9" fitToHeight="0" orientation="landscape" r:id="rId1"/>
  <drawing r:id="rId2"/>
</worksheet>
</file>

<file path=xl/worksheets/sheet15.xml><?xml version="1.0" encoding="utf-8"?>
<worksheet xmlns="http://schemas.openxmlformats.org/spreadsheetml/2006/main" xmlns:r="http://schemas.openxmlformats.org/officeDocument/2006/relationships">
  <sheetPr codeName="List04">
    <pageSetUpPr fitToPage="1"/>
  </sheetPr>
  <dimension ref="A1:E15"/>
  <sheetViews>
    <sheetView showGridLines="0" topLeftCell="C6" zoomScaleNormal="100" workbookViewId="0"/>
  </sheetViews>
  <sheetFormatPr defaultRowHeight="15"/>
  <cols>
    <col min="1" max="2" width="9.140625" hidden="1" customWidth="1"/>
    <col min="3" max="3" width="3.7109375" customWidth="1"/>
    <col min="4" max="4" width="6.28515625" customWidth="1"/>
    <col min="5" max="5" width="73.7109375" customWidth="1"/>
  </cols>
  <sheetData>
    <row r="1" spans="4:5" hidden="1"/>
    <row r="2" spans="4:5" hidden="1"/>
    <row r="3" spans="4:5" hidden="1"/>
    <row r="4" spans="4:5" hidden="1"/>
    <row r="5" spans="4:5" hidden="1"/>
    <row r="6" spans="4:5" ht="10.5" customHeight="1"/>
    <row r="7" spans="4:5" ht="20.100000000000001" customHeight="1">
      <c r="D7" s="3" t="s">
        <v>139</v>
      </c>
      <c r="E7" s="3"/>
    </row>
    <row r="8" spans="4:5" ht="15" customHeight="1">
      <c r="D8" s="3" t="str">
        <f>IF(org=0,"Не определено",org)</f>
        <v>ООО "НПО "ГКМП""</v>
      </c>
      <c r="E8" s="3"/>
    </row>
    <row r="9" spans="4:5" ht="6.95" customHeight="1"/>
    <row r="10" spans="4:5" ht="22.5" customHeight="1">
      <c r="D10" t="s">
        <v>23</v>
      </c>
      <c r="E10" t="s">
        <v>103</v>
      </c>
    </row>
    <row r="11" spans="4:5" ht="11.25" customHeight="1">
      <c r="D11" t="s">
        <v>24</v>
      </c>
      <c r="E11" t="s">
        <v>0</v>
      </c>
    </row>
    <row r="12" spans="4:5" ht="15" hidden="1" customHeight="1">
      <c r="D12">
        <v>0</v>
      </c>
    </row>
    <row r="13" spans="4:5" ht="14.1" customHeight="1">
      <c r="D13">
        <v>1</v>
      </c>
    </row>
    <row r="14" spans="4:5" ht="15" customHeight="1">
      <c r="E14" t="s">
        <v>148</v>
      </c>
    </row>
    <row r="15" spans="4:5" ht="11.25" customHeight="1"/>
  </sheetData>
  <sheetProtection password="FA9C" sheet="1" objects="1" scenarios="1" formatColumns="0" formatRows="0"/>
  <mergeCells count="2">
    <mergeCell ref="D7:E7"/>
    <mergeCell ref="D8:E8"/>
  </mergeCells>
  <dataValidations count="1">
    <dataValidation type="textLength" operator="lessThanOrEqual" allowBlank="1" showInputMessage="1" showErrorMessage="1" errorTitle="Ошибка" error="Допускается ввод не более 900 символов!" sqref="E12:E13">
      <formula1>900</formula1>
    </dataValidation>
  </dataValidations>
  <hyperlinks>
    <hyperlink ref="H11" location="'Ссылки на публикации'!$H$11" tooltip="Кликните по гиперссылке, чтобы перейти на сайт организации или отредактировать её" display="апренрнер"/>
    <hyperlink ref="I11" location="'Ссылки на публикации'!$I$11" tooltip="Кликните по гиперссылке, чтобы перейти на сайт организации или отредактировать её" display="екркерекрер"/>
    <hyperlink ref="H13" location="'Ссылки на публикации'!$H$13" tooltip="Кликните по гиперссылке, чтобы перейти на сайт организации или отредактировать её" display="керкеркерр"/>
    <hyperlink ref="I13" location="'Ссылки на публикации'!$I$13" tooltip="Кликните по гиперссылке, чтобы перейти на сайт организации или отредактировать её" display="керкеркркеркер"/>
  </hyperlinks>
  <printOptions horizontalCentered="1"/>
  <pageMargins left="0.24000000000000002" right="0.24000000000000002" top="0.24000000000000002" bottom="0.24000000000000002" header="0.24000000000000002" footer="0.24000000000000002"/>
  <pageSetup paperSize="9" fitToHeight="0" orientation="landscape" r:id="rId1"/>
  <drawing r:id="rId2"/>
</worksheet>
</file>

<file path=xl/worksheets/sheet16.xml><?xml version="1.0" encoding="utf-8"?>
<worksheet xmlns="http://schemas.openxmlformats.org/spreadsheetml/2006/main" xmlns:r="http://schemas.openxmlformats.org/officeDocument/2006/relationships">
  <sheetPr codeName="modProv">
    <tabColor rgb="FFFFCC99"/>
  </sheetPr>
  <dimension ref="A1"/>
  <sheetViews>
    <sheetView showGridLines="0" workbookViewId="0"/>
  </sheetViews>
  <sheetFormatPr defaultRowHeight="15"/>
  <sheetData/>
  <pageMargins left="0.7" right="0.7" top="0.75" bottom="0.75" header="0.3" footer="0.3"/>
</worksheet>
</file>

<file path=xl/worksheets/sheet17.xml><?xml version="1.0" encoding="utf-8"?>
<worksheet xmlns="http://schemas.openxmlformats.org/spreadsheetml/2006/main" xmlns:r="http://schemas.openxmlformats.org/officeDocument/2006/relationships">
  <sheetPr codeName="modReestr">
    <tabColor indexed="47"/>
  </sheetPr>
  <dimension ref="A1"/>
  <sheetViews>
    <sheetView showGridLines="0" zoomScaleNormal="100" workbookViewId="0"/>
  </sheetViews>
  <sheetFormatPr defaultRowHeight="15"/>
  <sheetData/>
  <pageMargins left="0.7" right="0.7" top="0.75" bottom="0.75" header="0.3" footer="0.3"/>
</worksheet>
</file>

<file path=xl/worksheets/sheet18.xml><?xml version="1.0" encoding="utf-8"?>
<worksheet xmlns="http://schemas.openxmlformats.org/spreadsheetml/2006/main" xmlns:r="http://schemas.openxmlformats.org/officeDocument/2006/relationships">
  <sheetPr codeName="AllSheetsInThisWorkbook">
    <tabColor indexed="47"/>
  </sheetPr>
  <dimension ref="A1:B43"/>
  <sheetViews>
    <sheetView showGridLines="0" zoomScaleNormal="100" workbookViewId="0"/>
  </sheetViews>
  <sheetFormatPr defaultRowHeight="15"/>
  <cols>
    <col min="1" max="1" width="36.28515625" customWidth="1"/>
    <col min="2" max="2" width="21.140625" customWidth="1"/>
  </cols>
  <sheetData>
    <row r="1" spans="1:2">
      <c r="A1" t="s">
        <v>7</v>
      </c>
      <c r="B1" t="s">
        <v>8</v>
      </c>
    </row>
    <row r="2" spans="1:2">
      <c r="A2" t="s">
        <v>9</v>
      </c>
      <c r="B2" t="s">
        <v>74</v>
      </c>
    </row>
    <row r="3" spans="1:2">
      <c r="A3" t="s">
        <v>62</v>
      </c>
      <c r="B3" t="s">
        <v>69</v>
      </c>
    </row>
    <row r="4" spans="1:2">
      <c r="A4" t="s">
        <v>10</v>
      </c>
      <c r="B4" t="s">
        <v>64</v>
      </c>
    </row>
    <row r="5" spans="1:2">
      <c r="A5" t="s">
        <v>134</v>
      </c>
      <c r="B5" t="s">
        <v>119</v>
      </c>
    </row>
    <row r="6" spans="1:2">
      <c r="A6" t="s">
        <v>135</v>
      </c>
      <c r="B6" t="s">
        <v>68</v>
      </c>
    </row>
    <row r="7" spans="1:2">
      <c r="A7" t="s">
        <v>634</v>
      </c>
      <c r="B7" t="s">
        <v>65</v>
      </c>
    </row>
    <row r="8" spans="1:2">
      <c r="A8" t="s">
        <v>582</v>
      </c>
      <c r="B8" t="s">
        <v>635</v>
      </c>
    </row>
    <row r="9" spans="1:2">
      <c r="A9" t="s">
        <v>583</v>
      </c>
      <c r="B9" t="s">
        <v>636</v>
      </c>
    </row>
    <row r="10" spans="1:2">
      <c r="A10" t="s">
        <v>584</v>
      </c>
      <c r="B10" t="s">
        <v>77</v>
      </c>
    </row>
    <row r="11" spans="1:2">
      <c r="A11" t="s">
        <v>585</v>
      </c>
      <c r="B11" t="s">
        <v>637</v>
      </c>
    </row>
    <row r="12" spans="1:2">
      <c r="A12" t="s">
        <v>245</v>
      </c>
      <c r="B12" t="s">
        <v>638</v>
      </c>
    </row>
    <row r="13" spans="1:2">
      <c r="A13" t="s">
        <v>106</v>
      </c>
      <c r="B13" t="s">
        <v>66</v>
      </c>
    </row>
    <row r="14" spans="1:2">
      <c r="A14" t="s">
        <v>6</v>
      </c>
      <c r="B14" t="s">
        <v>67</v>
      </c>
    </row>
    <row r="15" spans="1:2">
      <c r="A15" t="s">
        <v>63</v>
      </c>
      <c r="B15" t="s">
        <v>76</v>
      </c>
    </row>
    <row r="16" spans="1:2">
      <c r="B16" t="s">
        <v>78</v>
      </c>
    </row>
    <row r="17" spans="2:2">
      <c r="B17" t="s">
        <v>107</v>
      </c>
    </row>
    <row r="18" spans="2:2">
      <c r="B18" t="s">
        <v>246</v>
      </c>
    </row>
    <row r="19" spans="2:2">
      <c r="B19" t="s">
        <v>140</v>
      </c>
    </row>
    <row r="20" spans="2:2">
      <c r="B20" t="s">
        <v>141</v>
      </c>
    </row>
    <row r="21" spans="2:2">
      <c r="B21" t="s">
        <v>118</v>
      </c>
    </row>
    <row r="22" spans="2:2">
      <c r="B22" t="s">
        <v>84</v>
      </c>
    </row>
    <row r="23" spans="2:2">
      <c r="B23" t="s">
        <v>93</v>
      </c>
    </row>
    <row r="24" spans="2:2">
      <c r="B24" t="s">
        <v>98</v>
      </c>
    </row>
    <row r="25" spans="2:2">
      <c r="B25" t="s">
        <v>99</v>
      </c>
    </row>
    <row r="26" spans="2:2">
      <c r="B26" t="s">
        <v>94</v>
      </c>
    </row>
    <row r="27" spans="2:2">
      <c r="B27" t="s">
        <v>108</v>
      </c>
    </row>
    <row r="28" spans="2:2">
      <c r="B28" t="s">
        <v>70</v>
      </c>
    </row>
    <row r="29" spans="2:2">
      <c r="B29" t="s">
        <v>71</v>
      </c>
    </row>
    <row r="30" spans="2:2">
      <c r="B30" t="s">
        <v>72</v>
      </c>
    </row>
    <row r="31" spans="2:2">
      <c r="B31" t="s">
        <v>73</v>
      </c>
    </row>
    <row r="32" spans="2:2">
      <c r="B32" t="s">
        <v>75</v>
      </c>
    </row>
    <row r="33" spans="2:2">
      <c r="B33" t="s">
        <v>79</v>
      </c>
    </row>
    <row r="34" spans="2:2">
      <c r="B34" t="s">
        <v>80</v>
      </c>
    </row>
    <row r="35" spans="2:2">
      <c r="B35" t="s">
        <v>81</v>
      </c>
    </row>
    <row r="36" spans="2:2">
      <c r="B36" t="s">
        <v>82</v>
      </c>
    </row>
    <row r="37" spans="2:2">
      <c r="B37" t="s">
        <v>247</v>
      </c>
    </row>
    <row r="38" spans="2:2">
      <c r="B38" t="s">
        <v>83</v>
      </c>
    </row>
    <row r="39" spans="2:2">
      <c r="B39" t="s">
        <v>180</v>
      </c>
    </row>
    <row r="40" spans="2:2">
      <c r="B40" t="s">
        <v>85</v>
      </c>
    </row>
    <row r="41" spans="2:2">
      <c r="B41" t="s">
        <v>142</v>
      </c>
    </row>
    <row r="42" spans="2:2">
      <c r="B42" t="s">
        <v>110</v>
      </c>
    </row>
    <row r="43" spans="2:2">
      <c r="B43" t="s">
        <v>117</v>
      </c>
    </row>
  </sheetData>
  <sheetProtection formatColumns="0" formatRows="0"/>
  <phoneticPr fontId="0" type="noConversion"/>
  <pageMargins left="0.75" right="0.75" top="1" bottom="1" header="0.5" footer="0.5"/>
  <pageSetup paperSize="9" orientation="portrait" r:id="rId1"/>
  <headerFooter alignWithMargins="0"/>
</worksheet>
</file>

<file path=xl/worksheets/sheet19.xml><?xml version="1.0" encoding="utf-8"?>
<worksheet xmlns="http://schemas.openxmlformats.org/spreadsheetml/2006/main" xmlns:r="http://schemas.openxmlformats.org/officeDocument/2006/relationships">
  <sheetPr codeName="modCheckCyan">
    <tabColor indexed="47"/>
  </sheetPr>
  <dimension ref="A2:A94"/>
  <sheetViews>
    <sheetView showGridLines="0" zoomScaleNormal="100" workbookViewId="0"/>
  </sheetViews>
  <sheetFormatPr defaultRowHeight="15"/>
  <sheetData>
    <row r="2" spans="1:1">
      <c r="A2">
        <f>IF(Дифференциация!$E$22="",1,0)</f>
        <v>0</v>
      </c>
    </row>
    <row r="3" spans="1:1">
      <c r="A3">
        <f>IF('Сведения об изменении'!$E$13="",1,0)</f>
        <v>1</v>
      </c>
    </row>
    <row r="4" spans="1:1">
      <c r="A4">
        <f>IF(Территории!$E$12="",1,0)</f>
        <v>0</v>
      </c>
    </row>
    <row r="5" spans="1:1">
      <c r="A5">
        <f>IF(Дифференциация!$I$22="",1,0)</f>
        <v>0</v>
      </c>
    </row>
    <row r="6" spans="1:1">
      <c r="A6">
        <f>IF(Дифференциация!$M$22="",1,0)</f>
        <v>0</v>
      </c>
    </row>
    <row r="7" spans="1:1">
      <c r="A7">
        <f>IF('Форма 2.7.1'!$G$17="",1,0)</f>
        <v>0</v>
      </c>
    </row>
    <row r="8" spans="1:1">
      <c r="A8">
        <f>IF('Форма 2.7.1'!$G$19="",1,0)</f>
        <v>0</v>
      </c>
    </row>
    <row r="9" spans="1:1">
      <c r="A9">
        <f>IF('Форма 2.7.1'!$G$20="",1,0)</f>
        <v>0</v>
      </c>
    </row>
    <row r="10" spans="1:1">
      <c r="A10">
        <f>IF('Форма 2.7.1'!$G$21="",1,0)</f>
        <v>0</v>
      </c>
    </row>
    <row r="11" spans="1:1">
      <c r="A11">
        <f>IF('Форма 2.7.1'!$G$22="",1,0)</f>
        <v>0</v>
      </c>
    </row>
    <row r="12" spans="1:1">
      <c r="A12">
        <f>IF('Форма 2.7.1'!$G$23="",1,0)</f>
        <v>0</v>
      </c>
    </row>
    <row r="13" spans="1:1">
      <c r="A13">
        <f>IF('Форма 2.7.1'!$G$24="",1,0)</f>
        <v>0</v>
      </c>
    </row>
    <row r="14" spans="1:1">
      <c r="A14">
        <f>IF('Форма 2.7.1'!$G$25="",1,0)</f>
        <v>0</v>
      </c>
    </row>
    <row r="15" spans="1:1">
      <c r="A15">
        <f>IF('Форма 2.7.1'!$G$26="",1,0)</f>
        <v>0</v>
      </c>
    </row>
    <row r="16" spans="1:1">
      <c r="A16">
        <f>IF('Форма 2.7.1'!$G$27="",1,0)</f>
        <v>0</v>
      </c>
    </row>
    <row r="17" spans="1:1">
      <c r="A17">
        <f>IF('Форма 2.7.1'!$G$28="",1,0)</f>
        <v>0</v>
      </c>
    </row>
    <row r="18" spans="1:1">
      <c r="A18">
        <f>IF('Форма 2.7.1'!$G$29="",1,0)</f>
        <v>0</v>
      </c>
    </row>
    <row r="19" spans="1:1">
      <c r="A19">
        <f>IF('Форма 2.7.1'!$G$30="",1,0)</f>
        <v>0</v>
      </c>
    </row>
    <row r="20" spans="1:1">
      <c r="A20">
        <f>IF('Форма 2.7.1'!$G$31="",1,0)</f>
        <v>0</v>
      </c>
    </row>
    <row r="21" spans="1:1">
      <c r="A21">
        <f>IF('Форма 2.7.1'!$G$32="",1,0)</f>
        <v>0</v>
      </c>
    </row>
    <row r="22" spans="1:1">
      <c r="A22">
        <f>IF('Форма 2.7.1'!$G$33="",1,0)</f>
        <v>0</v>
      </c>
    </row>
    <row r="23" spans="1:1">
      <c r="A23">
        <f>IF('Форма 2.7.1'!$G$34="",1,0)</f>
        <v>0</v>
      </c>
    </row>
    <row r="24" spans="1:1">
      <c r="A24">
        <f>IF('Форма 2.7.1'!$G$35="",1,0)</f>
        <v>0</v>
      </c>
    </row>
    <row r="25" spans="1:1">
      <c r="A25">
        <f>IF('Форма 2.7.1'!$G$36="",1,0)</f>
        <v>0</v>
      </c>
    </row>
    <row r="26" spans="1:1">
      <c r="A26">
        <f>IF('Форма 2.7.1'!$G$37="",1,0)</f>
        <v>0</v>
      </c>
    </row>
    <row r="27" spans="1:1">
      <c r="A27">
        <f>IF('Форма 2.7.1'!$G$38="",1,0)</f>
        <v>0</v>
      </c>
    </row>
    <row r="28" spans="1:1">
      <c r="A28">
        <f>IF('Форма 2.7.1'!$G$40="",1,0)</f>
        <v>0</v>
      </c>
    </row>
    <row r="29" spans="1:1">
      <c r="A29">
        <f>IF('Форма 2.7.1'!$G$50="",1,0)</f>
        <v>0</v>
      </c>
    </row>
    <row r="30" spans="1:1">
      <c r="A30">
        <f>IF('Форма 2.7.1'!$G$51="",1,0)</f>
        <v>0</v>
      </c>
    </row>
    <row r="31" spans="1:1">
      <c r="A31">
        <f>IF('Форма 2.7.1'!$G$52="",1,0)</f>
        <v>0</v>
      </c>
    </row>
    <row r="32" spans="1:1">
      <c r="A32">
        <f>IF('Форма 2.7.1'!$G$53="",1,0)</f>
        <v>0</v>
      </c>
    </row>
    <row r="33" spans="1:1">
      <c r="A33">
        <f>IF('Форма 2.7.1'!$G$54="",1,0)</f>
        <v>0</v>
      </c>
    </row>
    <row r="34" spans="1:1">
      <c r="A34">
        <f>IF('Форма 2.7.1'!$G$55="",1,0)</f>
        <v>0</v>
      </c>
    </row>
    <row r="35" spans="1:1">
      <c r="A35">
        <f>IF('Форма 2.7.1'!$G$56="",1,0)</f>
        <v>0</v>
      </c>
    </row>
    <row r="36" spans="1:1">
      <c r="A36">
        <f>IF('Форма 2.7.1'!$G$57="",1,0)</f>
        <v>0</v>
      </c>
    </row>
    <row r="37" spans="1:1">
      <c r="A37">
        <f>IF('Форма 2.7.1'!$G$59="",1,0)</f>
        <v>0</v>
      </c>
    </row>
    <row r="38" spans="1:1">
      <c r="A38">
        <f>IF('Форма 2.7.1'!$G$60="",1,0)</f>
        <v>0</v>
      </c>
    </row>
    <row r="39" spans="1:1">
      <c r="A39">
        <f>IF('Форма 2.7.1'!$G$61="",1,0)</f>
        <v>0</v>
      </c>
    </row>
    <row r="40" spans="1:1">
      <c r="A40">
        <f>IF('Форма 2.7.1'!$G$62="",1,0)</f>
        <v>0</v>
      </c>
    </row>
    <row r="41" spans="1:1">
      <c r="A41">
        <f>IF('Форма 2.7.1'!$G$63="",1,0)</f>
        <v>0</v>
      </c>
    </row>
    <row r="42" spans="1:1">
      <c r="A42">
        <f>IF('Форма 2.7.1'!$G$64="",1,0)</f>
        <v>0</v>
      </c>
    </row>
    <row r="43" spans="1:1">
      <c r="A43">
        <f>IF('Форма 2.7.1'!$G$65="",1,0)</f>
        <v>0</v>
      </c>
    </row>
    <row r="44" spans="1:1">
      <c r="A44">
        <f>IF('Форма 2.7.1'!$G$66="",1,0)</f>
        <v>0</v>
      </c>
    </row>
    <row r="45" spans="1:1">
      <c r="A45">
        <f>IF('Форма 2.7.1'!$G$67="",1,0)</f>
        <v>0</v>
      </c>
    </row>
    <row r="46" spans="1:1">
      <c r="A46">
        <f>IF('Форма 2.7.1'!$G$68="",1,0)</f>
        <v>0</v>
      </c>
    </row>
    <row r="47" spans="1:1">
      <c r="A47">
        <f>IF('Форма 2.7.1'!$G$69="",1,0)</f>
        <v>0</v>
      </c>
    </row>
    <row r="48" spans="1:1">
      <c r="A48">
        <f>IF('Форма 2.7.1'!$G$70="",1,0)</f>
        <v>0</v>
      </c>
    </row>
    <row r="49" spans="1:1">
      <c r="A49">
        <f>IF('Форма 2.8'!$G$13="",1,0)</f>
        <v>0</v>
      </c>
    </row>
    <row r="50" spans="1:1">
      <c r="A50">
        <f>IF('Форма 2.8'!$G$14="",1,0)</f>
        <v>0</v>
      </c>
    </row>
    <row r="51" spans="1:1">
      <c r="A51">
        <f>IF('Форма 2.8'!$G$15="",1,0)</f>
        <v>0</v>
      </c>
    </row>
    <row r="52" spans="1:1">
      <c r="A52">
        <f>IF('Форма 2.8'!$G$16="",1,0)</f>
        <v>0</v>
      </c>
    </row>
    <row r="53" spans="1:1">
      <c r="A53">
        <f>IF('Форма 2.8'!$G$18="",1,0)</f>
        <v>0</v>
      </c>
    </row>
    <row r="54" spans="1:1">
      <c r="A54">
        <f>IF('Форма 2.8'!$G$19="",1,0)</f>
        <v>0</v>
      </c>
    </row>
    <row r="55" spans="1:1">
      <c r="A55">
        <f>IF('Форма 2.8'!$G$20="",1,0)</f>
        <v>0</v>
      </c>
    </row>
    <row r="56" spans="1:1">
      <c r="A56">
        <f>IF('Форма 2.8'!$G$21="",1,0)</f>
        <v>0</v>
      </c>
    </row>
    <row r="57" spans="1:1">
      <c r="A57">
        <f>IF('Форма 2.8'!$G$22="",1,0)</f>
        <v>0</v>
      </c>
    </row>
    <row r="58" spans="1:1">
      <c r="A58">
        <f>IF('Форма 2.8'!$G$23="",1,0)</f>
        <v>0</v>
      </c>
    </row>
    <row r="59" spans="1:1">
      <c r="A59">
        <f>IF('Форма 2.8'!$G$24="",1,0)</f>
        <v>0</v>
      </c>
    </row>
    <row r="60" spans="1:1">
      <c r="A60">
        <f>IF('Форма 2.8'!$G$25="",1,0)</f>
        <v>0</v>
      </c>
    </row>
    <row r="61" spans="1:1">
      <c r="A61">
        <f>IF('Форма 2.8'!$G$26="",1,0)</f>
        <v>0</v>
      </c>
    </row>
    <row r="62" spans="1:1">
      <c r="A62">
        <f>IF('Форма 2.8'!$G$27="",1,0)</f>
        <v>0</v>
      </c>
    </row>
    <row r="63" spans="1:1">
      <c r="A63">
        <f>IF('Форма 2.8'!$G$28="",1,0)</f>
        <v>0</v>
      </c>
    </row>
    <row r="64" spans="1:1">
      <c r="A64">
        <f>IF('Форма 2.8'!$G$29="",1,0)</f>
        <v>0</v>
      </c>
    </row>
    <row r="65" spans="1:1">
      <c r="A65">
        <f>IF('Форма 2.8'!$G$30="",1,0)</f>
        <v>0</v>
      </c>
    </row>
    <row r="66" spans="1:1">
      <c r="A66">
        <f>IF('Форма 2.8'!$G$31="",1,0)</f>
        <v>0</v>
      </c>
    </row>
    <row r="67" spans="1:1">
      <c r="A67">
        <f>IF('Форма 2.8'!$G$32="",1,0)</f>
        <v>0</v>
      </c>
    </row>
    <row r="68" spans="1:1">
      <c r="A68">
        <f>IF('Форма 2.8'!$G$33="",1,0)</f>
        <v>0</v>
      </c>
    </row>
    <row r="69" spans="1:1">
      <c r="A69">
        <f>IF('Форма 2.8'!$G$34="",1,0)</f>
        <v>0</v>
      </c>
    </row>
    <row r="70" spans="1:1">
      <c r="A70">
        <f>IF('Форма 2.8'!$G$35="",1,0)</f>
        <v>0</v>
      </c>
    </row>
    <row r="71" spans="1:1">
      <c r="A71">
        <f>IF('Форма 2.8'!$G$36="",1,0)</f>
        <v>0</v>
      </c>
    </row>
    <row r="72" spans="1:1">
      <c r="A72">
        <f>IF('Форма 2.8'!$G$37="",1,0)</f>
        <v>0</v>
      </c>
    </row>
    <row r="73" spans="1:1">
      <c r="A73">
        <f>IF('Форма 2.8'!$G$38="",1,0)</f>
        <v>0</v>
      </c>
    </row>
    <row r="74" spans="1:1">
      <c r="A74">
        <f>IF('Форма 2.8'!$G$39="",1,0)</f>
        <v>0</v>
      </c>
    </row>
    <row r="75" spans="1:1">
      <c r="A75">
        <f>IF('Форма 2.8'!$G$11="",1,0)</f>
        <v>0</v>
      </c>
    </row>
    <row r="76" spans="1:1">
      <c r="A76">
        <f>IF('Форма 2.9'!$I$11="",1,0)</f>
        <v>1</v>
      </c>
    </row>
    <row r="77" spans="1:1">
      <c r="A77">
        <f>IF('Форма 2.9'!$I$12="",1,0)</f>
        <v>1</v>
      </c>
    </row>
    <row r="78" spans="1:1">
      <c r="A78">
        <f>IF('Форма 2.9'!$I$13="",1,0)</f>
        <v>1</v>
      </c>
    </row>
    <row r="79" spans="1:1">
      <c r="A79">
        <f>IF('Форма 2.9'!$I$15="",1,0)</f>
        <v>1</v>
      </c>
    </row>
    <row r="80" spans="1:1">
      <c r="A80">
        <f>IF('Форма 2.9'!$I$16="",1,0)</f>
        <v>1</v>
      </c>
    </row>
    <row r="81" spans="1:1">
      <c r="A81">
        <f>IF('Форма 2.9'!$I$17="",1,0)</f>
        <v>1</v>
      </c>
    </row>
    <row r="82" spans="1:1">
      <c r="A82">
        <f>IF('Форма 2.9'!$I$18="",1,0)</f>
        <v>1</v>
      </c>
    </row>
    <row r="83" spans="1:1">
      <c r="A83">
        <f>IF('Форма 2.9'!$G$23="",1,0)</f>
        <v>1</v>
      </c>
    </row>
    <row r="84" spans="1:1">
      <c r="A84">
        <f>IF('Форма 2.9'!$G$24="",1,0)</f>
        <v>1</v>
      </c>
    </row>
    <row r="85" spans="1:1">
      <c r="A85">
        <f>IF('Форма 2.9'!$I$24="",1,0)</f>
        <v>1</v>
      </c>
    </row>
    <row r="86" spans="1:1">
      <c r="A86">
        <f>IF('Форма 2.9'!$G$73="",1,0)</f>
        <v>1</v>
      </c>
    </row>
    <row r="87" spans="1:1">
      <c r="A87">
        <f>IF('Форма 2.9'!$I$74="",1,0)</f>
        <v>1</v>
      </c>
    </row>
    <row r="88" spans="1:1">
      <c r="A88">
        <f>IF('Форма 2.9'!$I$75="",1,0)</f>
        <v>1</v>
      </c>
    </row>
    <row r="89" spans="1:1">
      <c r="A89">
        <f>IF('Форма 2.9'!$I$76="",1,0)</f>
        <v>1</v>
      </c>
    </row>
    <row r="90" spans="1:1">
      <c r="A90">
        <f>IF('Форма 2.9'!$I$77="",1,0)</f>
        <v>1</v>
      </c>
    </row>
    <row r="91" spans="1:1">
      <c r="A91">
        <f>IF('Форма 2.7.1'!$E$45="",1,0)</f>
        <v>0</v>
      </c>
    </row>
    <row r="92" spans="1:1">
      <c r="A92">
        <f>IF('Форма 2.7.1'!$E$46="",1,0)</f>
        <v>0</v>
      </c>
    </row>
    <row r="93" spans="1:1">
      <c r="A93">
        <f>IF('Форма 2.7.1'!$E$47="",1,0)</f>
        <v>0</v>
      </c>
    </row>
    <row r="94" spans="1:1">
      <c r="A94">
        <f>IF('Форма 2.7.1'!$E$48="",1,0)</f>
        <v>0</v>
      </c>
    </row>
  </sheetData>
  <sheetProtection formatColumns="0" formatRows="0"/>
  <pageMargins left="0.75" right="0.75" top="1" bottom="1" header="0.5" footer="0.5"/>
  <headerFooter alignWithMargins="0"/>
</worksheet>
</file>

<file path=xl/worksheets/sheet2.xml><?xml version="1.0" encoding="utf-8"?>
<worksheet xmlns="http://schemas.openxmlformats.org/spreadsheetml/2006/main" xmlns:r="http://schemas.openxmlformats.org/officeDocument/2006/relationships">
  <sheetPr codeName="modUpdTemplLogger">
    <tabColor indexed="24"/>
  </sheetPr>
  <dimension ref="A1:C42"/>
  <sheetViews>
    <sheetView showGridLines="0" zoomScaleNormal="100" workbookViewId="0"/>
  </sheetViews>
  <sheetFormatPr defaultRowHeight="15"/>
  <cols>
    <col min="1" max="1" width="30.7109375" customWidth="1"/>
    <col min="2" max="2" width="80.7109375" customWidth="1"/>
    <col min="3" max="3" width="30.7109375" customWidth="1"/>
  </cols>
  <sheetData>
    <row r="1" spans="1:3" ht="24" customHeight="1">
      <c r="A1" t="s">
        <v>13</v>
      </c>
      <c r="B1" t="s">
        <v>14</v>
      </c>
      <c r="C1" t="s">
        <v>15</v>
      </c>
    </row>
    <row r="2" spans="1:3">
      <c r="A2">
        <v>43936.59815972222</v>
      </c>
      <c r="B2" t="s">
        <v>650</v>
      </c>
      <c r="C2" t="s">
        <v>199</v>
      </c>
    </row>
    <row r="3" spans="1:3">
      <c r="A3">
        <v>43936.598171296297</v>
      </c>
      <c r="B3" t="s">
        <v>651</v>
      </c>
      <c r="C3" t="s">
        <v>199</v>
      </c>
    </row>
    <row r="4" spans="1:3">
      <c r="A4">
        <v>43936.598171296297</v>
      </c>
      <c r="B4" t="s">
        <v>652</v>
      </c>
      <c r="C4" t="s">
        <v>199</v>
      </c>
    </row>
    <row r="5" spans="1:3">
      <c r="A5">
        <v>43936.598171296297</v>
      </c>
      <c r="B5" t="s">
        <v>653</v>
      </c>
      <c r="C5" t="s">
        <v>199</v>
      </c>
    </row>
    <row r="6" spans="1:3">
      <c r="A6">
        <v>43936.598217592589</v>
      </c>
      <c r="B6" t="s">
        <v>654</v>
      </c>
      <c r="C6" t="s">
        <v>199</v>
      </c>
    </row>
    <row r="7" spans="1:3">
      <c r="A7">
        <v>43936.598275462966</v>
      </c>
      <c r="B7" t="s">
        <v>655</v>
      </c>
      <c r="C7" t="s">
        <v>656</v>
      </c>
    </row>
    <row r="8" spans="1:3">
      <c r="A8">
        <v>43936.598402777781</v>
      </c>
      <c r="B8" t="s">
        <v>650</v>
      </c>
      <c r="C8" t="s">
        <v>199</v>
      </c>
    </row>
    <row r="9" spans="1:3">
      <c r="A9">
        <v>43936.598414351851</v>
      </c>
      <c r="B9" t="s">
        <v>651</v>
      </c>
      <c r="C9" t="s">
        <v>199</v>
      </c>
    </row>
    <row r="10" spans="1:3">
      <c r="A10">
        <v>43936.598414351851</v>
      </c>
      <c r="B10" t="s">
        <v>652</v>
      </c>
      <c r="C10" t="s">
        <v>199</v>
      </c>
    </row>
    <row r="11" spans="1:3">
      <c r="A11">
        <v>43936.598414351851</v>
      </c>
      <c r="B11" t="s">
        <v>653</v>
      </c>
      <c r="C11" t="s">
        <v>199</v>
      </c>
    </row>
    <row r="12" spans="1:3">
      <c r="A12">
        <v>43936.599386574075</v>
      </c>
      <c r="B12" t="s">
        <v>667</v>
      </c>
      <c r="C12" t="s">
        <v>656</v>
      </c>
    </row>
    <row r="13" spans="1:3">
      <c r="A13">
        <v>43936.599976851852</v>
      </c>
      <c r="B13" t="s">
        <v>650</v>
      </c>
      <c r="C13" t="s">
        <v>199</v>
      </c>
    </row>
    <row r="14" spans="1:3">
      <c r="A14">
        <v>43936.599988425929</v>
      </c>
      <c r="B14" t="s">
        <v>651</v>
      </c>
      <c r="C14" t="s">
        <v>199</v>
      </c>
    </row>
    <row r="15" spans="1:3">
      <c r="A15">
        <v>43936.599988425929</v>
      </c>
      <c r="B15" t="s">
        <v>652</v>
      </c>
      <c r="C15" t="s">
        <v>199</v>
      </c>
    </row>
    <row r="16" spans="1:3">
      <c r="A16">
        <v>43936.599988425929</v>
      </c>
      <c r="B16" t="s">
        <v>653</v>
      </c>
      <c r="C16" t="s">
        <v>199</v>
      </c>
    </row>
    <row r="17" spans="1:3">
      <c r="A17">
        <v>43936.600231481483</v>
      </c>
      <c r="B17" t="s">
        <v>667</v>
      </c>
      <c r="C17" t="s">
        <v>656</v>
      </c>
    </row>
    <row r="18" spans="1:3">
      <c r="A18">
        <v>43936.603506944448</v>
      </c>
      <c r="B18" t="s">
        <v>650</v>
      </c>
      <c r="C18" t="s">
        <v>199</v>
      </c>
    </row>
    <row r="19" spans="1:3">
      <c r="A19">
        <v>43936.603518518517</v>
      </c>
      <c r="B19" t="s">
        <v>651</v>
      </c>
      <c r="C19" t="s">
        <v>199</v>
      </c>
    </row>
    <row r="20" spans="1:3">
      <c r="A20">
        <v>43936.603518518517</v>
      </c>
      <c r="B20" t="s">
        <v>652</v>
      </c>
      <c r="C20" t="s">
        <v>199</v>
      </c>
    </row>
    <row r="21" spans="1:3">
      <c r="A21">
        <v>43936.603518518517</v>
      </c>
      <c r="B21" t="s">
        <v>653</v>
      </c>
      <c r="C21" t="s">
        <v>199</v>
      </c>
    </row>
    <row r="22" spans="1:3">
      <c r="A22">
        <v>43936.60355324074</v>
      </c>
      <c r="B22" t="s">
        <v>667</v>
      </c>
      <c r="C22" t="s">
        <v>656</v>
      </c>
    </row>
    <row r="23" spans="1:3">
      <c r="A23">
        <v>43936.619444444441</v>
      </c>
      <c r="B23" t="s">
        <v>650</v>
      </c>
      <c r="C23" t="s">
        <v>199</v>
      </c>
    </row>
    <row r="24" spans="1:3">
      <c r="A24">
        <v>43936.619456018518</v>
      </c>
      <c r="B24" t="s">
        <v>651</v>
      </c>
      <c r="C24" t="s">
        <v>199</v>
      </c>
    </row>
    <row r="25" spans="1:3">
      <c r="A25">
        <v>43936.619456018518</v>
      </c>
      <c r="B25" t="s">
        <v>652</v>
      </c>
      <c r="C25" t="s">
        <v>199</v>
      </c>
    </row>
    <row r="26" spans="1:3">
      <c r="A26">
        <v>43936.619456018518</v>
      </c>
      <c r="B26" t="s">
        <v>653</v>
      </c>
      <c r="C26" t="s">
        <v>199</v>
      </c>
    </row>
    <row r="27" spans="1:3">
      <c r="A27">
        <v>43936.619502314818</v>
      </c>
      <c r="B27" t="s">
        <v>667</v>
      </c>
      <c r="C27" t="s">
        <v>656</v>
      </c>
    </row>
    <row r="28" spans="1:3">
      <c r="A28">
        <v>43936.621087962965</v>
      </c>
      <c r="B28" t="s">
        <v>650</v>
      </c>
      <c r="C28" t="s">
        <v>199</v>
      </c>
    </row>
    <row r="29" spans="1:3">
      <c r="A29">
        <v>43936.621203703704</v>
      </c>
      <c r="B29" t="s">
        <v>651</v>
      </c>
      <c r="C29" t="s">
        <v>199</v>
      </c>
    </row>
    <row r="30" spans="1:3">
      <c r="A30">
        <v>43936.621203703704</v>
      </c>
      <c r="B30" t="s">
        <v>652</v>
      </c>
      <c r="C30" t="s">
        <v>199</v>
      </c>
    </row>
    <row r="31" spans="1:3">
      <c r="A31">
        <v>43936.621203703704</v>
      </c>
      <c r="B31" t="s">
        <v>653</v>
      </c>
      <c r="C31" t="s">
        <v>199</v>
      </c>
    </row>
    <row r="32" spans="1:3">
      <c r="A32">
        <v>43936.62122685185</v>
      </c>
      <c r="B32" t="s">
        <v>667</v>
      </c>
      <c r="C32" t="s">
        <v>656</v>
      </c>
    </row>
    <row r="33" spans="1:3">
      <c r="A33">
        <v>43936.652870370373</v>
      </c>
      <c r="B33" t="s">
        <v>650</v>
      </c>
      <c r="C33" t="s">
        <v>199</v>
      </c>
    </row>
    <row r="34" spans="1:3">
      <c r="A34">
        <v>43936.652916666666</v>
      </c>
      <c r="B34" t="s">
        <v>651</v>
      </c>
      <c r="C34" t="s">
        <v>199</v>
      </c>
    </row>
    <row r="35" spans="1:3">
      <c r="A35">
        <v>43936.652916666666</v>
      </c>
      <c r="B35" t="s">
        <v>652</v>
      </c>
      <c r="C35" t="s">
        <v>199</v>
      </c>
    </row>
    <row r="36" spans="1:3">
      <c r="A36">
        <v>43936.652928240743</v>
      </c>
      <c r="B36" t="s">
        <v>653</v>
      </c>
      <c r="C36" t="s">
        <v>199</v>
      </c>
    </row>
    <row r="37" spans="1:3">
      <c r="A37">
        <v>43936.652962962966</v>
      </c>
      <c r="B37" t="s">
        <v>667</v>
      </c>
      <c r="C37" t="s">
        <v>656</v>
      </c>
    </row>
    <row r="38" spans="1:3">
      <c r="A38" s="1">
        <v>43938.349629629629</v>
      </c>
      <c r="B38" t="s">
        <v>650</v>
      </c>
      <c r="C38" t="s">
        <v>199</v>
      </c>
    </row>
    <row r="39" spans="1:3">
      <c r="A39" s="1">
        <v>43938.349641203706</v>
      </c>
      <c r="B39" t="s">
        <v>651</v>
      </c>
      <c r="C39" t="s">
        <v>199</v>
      </c>
    </row>
    <row r="40" spans="1:3" ht="210">
      <c r="A40" s="1">
        <v>43938.349641203706</v>
      </c>
      <c r="B40" s="2" t="s">
        <v>652</v>
      </c>
      <c r="C40" t="s">
        <v>199</v>
      </c>
    </row>
    <row r="41" spans="1:3">
      <c r="A41" s="1">
        <v>43938.349641203706</v>
      </c>
      <c r="B41" t="s">
        <v>653</v>
      </c>
      <c r="C41" t="s">
        <v>199</v>
      </c>
    </row>
    <row r="42" spans="1:3">
      <c r="A42" s="1">
        <v>43938.349664351852</v>
      </c>
      <c r="B42" t="s">
        <v>667</v>
      </c>
      <c r="C42" t="s">
        <v>656</v>
      </c>
    </row>
  </sheetData>
  <sheetProtection password="FA9C" sheet="1" objects="1" scenarios="1" formatColumns="0" formatRows="0" autoFilter="0"/>
  <phoneticPr fontId="0" type="noConversion"/>
  <pageMargins left="0.75" right="0.75" top="1" bottom="1" header="0.5" footer="0.5"/>
  <pageSetup paperSize="9" orientation="portrait" r:id="rId1"/>
  <headerFooter alignWithMargins="0"/>
  <drawing r:id="rId2"/>
</worksheet>
</file>

<file path=xl/worksheets/sheet20.xml><?xml version="1.0" encoding="utf-8"?>
<worksheet xmlns="http://schemas.openxmlformats.org/spreadsheetml/2006/main" xmlns:r="http://schemas.openxmlformats.org/officeDocument/2006/relationships">
  <sheetPr codeName="modInfo">
    <tabColor indexed="47"/>
  </sheetPr>
  <dimension ref="A1:K11"/>
  <sheetViews>
    <sheetView showGridLines="0" zoomScaleNormal="100" workbookViewId="0"/>
  </sheetViews>
  <sheetFormatPr defaultRowHeight="15"/>
  <cols>
    <col min="1" max="1" width="3.7109375" customWidth="1"/>
    <col min="2" max="2" width="87.28515625" customWidth="1"/>
    <col min="4" max="4" width="109.140625" customWidth="1"/>
  </cols>
  <sheetData>
    <row r="1" spans="1:11">
      <c r="B1" t="s">
        <v>134</v>
      </c>
      <c r="D1" s="3"/>
      <c r="E1" s="3"/>
      <c r="F1" s="3"/>
      <c r="G1" s="3"/>
      <c r="H1" s="3"/>
      <c r="I1" s="3"/>
      <c r="J1" s="3"/>
      <c r="K1" s="3"/>
    </row>
    <row r="2" spans="1:11">
      <c r="A2">
        <v>1</v>
      </c>
      <c r="B2" t="s">
        <v>127</v>
      </c>
      <c r="D2" s="3"/>
      <c r="E2" s="3"/>
      <c r="F2" s="3"/>
      <c r="G2" s="3"/>
      <c r="H2" s="3"/>
      <c r="I2" s="3"/>
      <c r="J2" s="3"/>
      <c r="K2" s="3"/>
    </row>
    <row r="3" spans="1:11">
      <c r="A3">
        <v>2</v>
      </c>
      <c r="B3" t="s">
        <v>128</v>
      </c>
      <c r="D3" s="3"/>
      <c r="E3" s="3"/>
      <c r="F3" s="3"/>
      <c r="G3" s="3"/>
      <c r="H3" s="3"/>
      <c r="I3" s="3"/>
      <c r="J3" s="3"/>
      <c r="K3" s="3"/>
    </row>
    <row r="4" spans="1:11">
      <c r="B4" t="s">
        <v>135</v>
      </c>
      <c r="D4" s="3"/>
      <c r="E4" s="3"/>
      <c r="F4" s="3"/>
      <c r="G4" s="3"/>
      <c r="H4" s="3"/>
      <c r="I4" s="3"/>
      <c r="J4" s="3"/>
      <c r="K4" s="3"/>
    </row>
    <row r="5" spans="1:11">
      <c r="A5">
        <v>1</v>
      </c>
      <c r="B5" t="s">
        <v>176</v>
      </c>
      <c r="D5" s="3"/>
      <c r="E5" s="3"/>
      <c r="F5" s="3"/>
      <c r="G5" s="3"/>
      <c r="H5" s="3"/>
      <c r="I5" s="3"/>
      <c r="J5" s="3"/>
      <c r="K5" s="3"/>
    </row>
    <row r="6" spans="1:11">
      <c r="A6">
        <v>2</v>
      </c>
      <c r="B6" t="s">
        <v>133</v>
      </c>
    </row>
    <row r="7" spans="1:11">
      <c r="A7">
        <v>3</v>
      </c>
      <c r="B7" t="s">
        <v>302</v>
      </c>
    </row>
    <row r="8" spans="1:11">
      <c r="A8">
        <v>4</v>
      </c>
      <c r="B8" t="s">
        <v>303</v>
      </c>
    </row>
    <row r="9" spans="1:11">
      <c r="B9" t="s">
        <v>106</v>
      </c>
    </row>
    <row r="10" spans="1:11">
      <c r="A10">
        <v>1</v>
      </c>
      <c r="B10" t="s">
        <v>104</v>
      </c>
    </row>
    <row r="11" spans="1:11">
      <c r="B11" t="s">
        <v>111</v>
      </c>
    </row>
  </sheetData>
  <mergeCells count="5">
    <mergeCell ref="D5:K5"/>
    <mergeCell ref="D1:K1"/>
    <mergeCell ref="D2:K2"/>
    <mergeCell ref="D3:K3"/>
    <mergeCell ref="D4:K4"/>
  </mergeCells>
  <phoneticPr fontId="0" type="noConversion"/>
  <pageMargins left="0.75" right="0.75" top="1" bottom="1" header="0.5" footer="0.5"/>
  <pageSetup paperSize="9" orientation="portrait" horizontalDpi="200" verticalDpi="200" r:id="rId1"/>
  <headerFooter alignWithMargins="0"/>
</worksheet>
</file>

<file path=xl/worksheets/sheet21.xml><?xml version="1.0" encoding="utf-8"?>
<worksheet xmlns="http://schemas.openxmlformats.org/spreadsheetml/2006/main" xmlns:r="http://schemas.openxmlformats.org/officeDocument/2006/relationships">
  <sheetPr codeName="TEHSHEET">
    <tabColor indexed="47"/>
  </sheetPr>
  <dimension ref="A1:W87"/>
  <sheetViews>
    <sheetView showGridLines="0" zoomScaleNormal="100" workbookViewId="0"/>
  </sheetViews>
  <sheetFormatPr defaultRowHeight="15"/>
  <cols>
    <col min="1" max="1" width="32.5703125" customWidth="1"/>
    <col min="3" max="3" width="15.7109375" customWidth="1"/>
    <col min="4" max="4" width="17" customWidth="1"/>
    <col min="5" max="5" width="15.7109375" customWidth="1"/>
    <col min="6" max="6" width="11.140625" customWidth="1"/>
    <col min="7" max="7" width="31.42578125" customWidth="1"/>
    <col min="8" max="9" width="26.85546875" customWidth="1"/>
    <col min="11" max="11" width="26.28515625" customWidth="1"/>
    <col min="12" max="12" width="29.140625" customWidth="1"/>
    <col min="13" max="13" width="39.85546875" bestFit="1" customWidth="1"/>
    <col min="15" max="15" width="29.5703125" customWidth="1"/>
    <col min="16" max="16" width="29" customWidth="1"/>
    <col min="19" max="19" width="21" customWidth="1"/>
    <col min="20" max="20" width="24.85546875" customWidth="1"/>
    <col min="22" max="22" width="30.140625" customWidth="1"/>
    <col min="23" max="23" width="7.7109375" bestFit="1" customWidth="1"/>
  </cols>
  <sheetData>
    <row r="1" spans="1:23">
      <c r="A1" t="s">
        <v>116</v>
      </c>
      <c r="C1" t="s">
        <v>19</v>
      </c>
      <c r="D1" t="s">
        <v>16</v>
      </c>
      <c r="E1" t="s">
        <v>29</v>
      </c>
      <c r="F1" t="s">
        <v>52</v>
      </c>
      <c r="G1" t="s">
        <v>44</v>
      </c>
      <c r="H1" t="s">
        <v>60</v>
      </c>
      <c r="I1" t="s">
        <v>90</v>
      </c>
      <c r="J1" t="s">
        <v>91</v>
      </c>
      <c r="K1" t="s">
        <v>47</v>
      </c>
      <c r="L1" t="s">
        <v>86</v>
      </c>
      <c r="M1" t="s">
        <v>87</v>
      </c>
      <c r="O1" t="s">
        <v>569</v>
      </c>
      <c r="P1" t="s">
        <v>627</v>
      </c>
      <c r="S1" s="3" t="s">
        <v>214</v>
      </c>
      <c r="T1" s="3"/>
      <c r="V1" s="3" t="s">
        <v>628</v>
      </c>
      <c r="W1" s="3"/>
    </row>
    <row r="2" spans="1:23">
      <c r="A2" t="s">
        <v>152</v>
      </c>
      <c r="C2">
        <v>2017</v>
      </c>
      <c r="D2" t="s">
        <v>17</v>
      </c>
      <c r="E2" t="s">
        <v>30</v>
      </c>
      <c r="F2" t="s">
        <v>53</v>
      </c>
      <c r="G2" t="s">
        <v>42</v>
      </c>
      <c r="H2" t="s">
        <v>61</v>
      </c>
      <c r="J2">
        <v>52</v>
      </c>
      <c r="K2" t="s">
        <v>48</v>
      </c>
      <c r="L2" t="s">
        <v>640</v>
      </c>
      <c r="M2" t="s">
        <v>200</v>
      </c>
      <c r="O2" t="s">
        <v>570</v>
      </c>
      <c r="P2" t="s">
        <v>645</v>
      </c>
      <c r="S2" t="s">
        <v>215</v>
      </c>
      <c r="T2" t="s">
        <v>216</v>
      </c>
      <c r="V2" t="s">
        <v>629</v>
      </c>
      <c r="W2" t="b">
        <v>0</v>
      </c>
    </row>
    <row r="3" spans="1:23">
      <c r="A3" t="s">
        <v>153</v>
      </c>
      <c r="C3">
        <v>2018</v>
      </c>
      <c r="D3" t="s">
        <v>18</v>
      </c>
      <c r="E3" t="s">
        <v>31</v>
      </c>
      <c r="F3" t="s">
        <v>54</v>
      </c>
      <c r="G3" t="s">
        <v>43</v>
      </c>
      <c r="H3" t="s">
        <v>58</v>
      </c>
      <c r="I3" t="s">
        <v>89</v>
      </c>
      <c r="J3" t="s">
        <v>92</v>
      </c>
      <c r="K3" t="s">
        <v>49</v>
      </c>
      <c r="L3" t="s">
        <v>294</v>
      </c>
      <c r="M3" t="s">
        <v>201</v>
      </c>
      <c r="O3" t="s">
        <v>571</v>
      </c>
      <c r="P3" t="s">
        <v>646</v>
      </c>
      <c r="S3" t="s">
        <v>582</v>
      </c>
      <c r="T3" t="s">
        <v>399</v>
      </c>
      <c r="V3" t="s">
        <v>630</v>
      </c>
      <c r="W3" t="b">
        <v>0</v>
      </c>
    </row>
    <row r="4" spans="1:23">
      <c r="A4" t="s">
        <v>249</v>
      </c>
      <c r="C4">
        <v>2019</v>
      </c>
      <c r="E4" t="s">
        <v>32</v>
      </c>
      <c r="F4" t="s">
        <v>55</v>
      </c>
      <c r="H4" t="s">
        <v>59</v>
      </c>
      <c r="J4">
        <v>104</v>
      </c>
      <c r="K4" t="s">
        <v>50</v>
      </c>
      <c r="L4" t="s">
        <v>295</v>
      </c>
      <c r="O4" t="s">
        <v>577</v>
      </c>
      <c r="P4" t="s">
        <v>647</v>
      </c>
      <c r="S4" t="s">
        <v>583</v>
      </c>
      <c r="T4" t="s">
        <v>484</v>
      </c>
      <c r="V4" t="s">
        <v>631</v>
      </c>
      <c r="W4" t="b">
        <v>0</v>
      </c>
    </row>
    <row r="5" spans="1:23">
      <c r="A5" t="s">
        <v>195</v>
      </c>
      <c r="C5">
        <v>2020</v>
      </c>
      <c r="E5" t="s">
        <v>33</v>
      </c>
      <c r="F5" t="s">
        <v>56</v>
      </c>
      <c r="K5" t="s">
        <v>51</v>
      </c>
      <c r="O5" t="s">
        <v>572</v>
      </c>
      <c r="S5" t="s">
        <v>584</v>
      </c>
      <c r="T5" t="s">
        <v>501</v>
      </c>
      <c r="V5" t="s">
        <v>632</v>
      </c>
      <c r="W5" t="b">
        <v>0</v>
      </c>
    </row>
    <row r="6" spans="1:23">
      <c r="A6" t="s">
        <v>182</v>
      </c>
      <c r="E6" t="s">
        <v>34</v>
      </c>
      <c r="O6" t="s">
        <v>578</v>
      </c>
      <c r="S6" t="s">
        <v>585</v>
      </c>
      <c r="T6" t="s">
        <v>639</v>
      </c>
      <c r="V6" t="s">
        <v>633</v>
      </c>
      <c r="W6" t="b">
        <v>0</v>
      </c>
    </row>
    <row r="7" spans="1:23">
      <c r="A7" t="s">
        <v>250</v>
      </c>
      <c r="E7" t="s">
        <v>35</v>
      </c>
      <c r="O7" t="s">
        <v>573</v>
      </c>
    </row>
    <row r="8" spans="1:23">
      <c r="A8" t="s">
        <v>251</v>
      </c>
      <c r="E8" t="s">
        <v>36</v>
      </c>
      <c r="K8" t="s">
        <v>109</v>
      </c>
      <c r="O8" t="s">
        <v>579</v>
      </c>
    </row>
    <row r="9" spans="1:23">
      <c r="A9" t="s">
        <v>154</v>
      </c>
      <c r="E9" t="s">
        <v>37</v>
      </c>
      <c r="O9" t="s">
        <v>580</v>
      </c>
    </row>
    <row r="10" spans="1:23">
      <c r="A10" t="s">
        <v>252</v>
      </c>
      <c r="E10" t="s">
        <v>38</v>
      </c>
      <c r="O10" t="s">
        <v>574</v>
      </c>
    </row>
    <row r="11" spans="1:23">
      <c r="A11" t="s">
        <v>253</v>
      </c>
      <c r="E11" t="s">
        <v>39</v>
      </c>
      <c r="O11" t="s">
        <v>575</v>
      </c>
    </row>
    <row r="12" spans="1:23">
      <c r="A12" t="s">
        <v>254</v>
      </c>
      <c r="E12" t="s">
        <v>40</v>
      </c>
      <c r="O12" t="s">
        <v>581</v>
      </c>
    </row>
    <row r="13" spans="1:23">
      <c r="A13" t="s">
        <v>255</v>
      </c>
      <c r="E13" t="s">
        <v>41</v>
      </c>
      <c r="O13" t="s">
        <v>576</v>
      </c>
    </row>
    <row r="14" spans="1:23">
      <c r="A14" t="s">
        <v>256</v>
      </c>
    </row>
    <row r="15" spans="1:23">
      <c r="A15" t="s">
        <v>191</v>
      </c>
    </row>
    <row r="16" spans="1:23">
      <c r="A16" t="s">
        <v>183</v>
      </c>
      <c r="G16" t="s">
        <v>144</v>
      </c>
    </row>
    <row r="17" spans="1:7">
      <c r="A17" t="s">
        <v>257</v>
      </c>
      <c r="C17" t="s">
        <v>112</v>
      </c>
      <c r="D17" t="str">
        <f>IF(f_year = "","", "01.01."&amp;f_year)</f>
        <v>01.01.2019</v>
      </c>
      <c r="E17" t="str">
        <f>IF(f_year = "","", "31.12."&amp; f_year)</f>
        <v>31.12.2019</v>
      </c>
      <c r="G17" t="s">
        <v>1652</v>
      </c>
    </row>
    <row r="18" spans="1:7">
      <c r="A18" t="s">
        <v>258</v>
      </c>
    </row>
    <row r="19" spans="1:7">
      <c r="A19" t="s">
        <v>259</v>
      </c>
      <c r="G19" t="s">
        <v>147</v>
      </c>
    </row>
    <row r="20" spans="1:7">
      <c r="A20" t="s">
        <v>155</v>
      </c>
      <c r="C20" t="s">
        <v>113</v>
      </c>
      <c r="G20" t="b">
        <v>1</v>
      </c>
    </row>
    <row r="21" spans="1:7">
      <c r="A21" t="s">
        <v>156</v>
      </c>
    </row>
    <row r="22" spans="1:7">
      <c r="A22" t="s">
        <v>157</v>
      </c>
    </row>
    <row r="23" spans="1:7">
      <c r="A23" t="s">
        <v>260</v>
      </c>
    </row>
    <row r="24" spans="1:7">
      <c r="A24" t="s">
        <v>261</v>
      </c>
    </row>
    <row r="25" spans="1:7">
      <c r="A25" t="s">
        <v>158</v>
      </c>
    </row>
    <row r="26" spans="1:7">
      <c r="A26" t="s">
        <v>262</v>
      </c>
    </row>
    <row r="27" spans="1:7">
      <c r="A27" t="s">
        <v>159</v>
      </c>
    </row>
    <row r="28" spans="1:7">
      <c r="A28" t="s">
        <v>192</v>
      </c>
    </row>
    <row r="29" spans="1:7">
      <c r="A29" t="s">
        <v>184</v>
      </c>
    </row>
    <row r="30" spans="1:7">
      <c r="A30" t="s">
        <v>263</v>
      </c>
    </row>
    <row r="31" spans="1:7">
      <c r="A31" t="s">
        <v>264</v>
      </c>
    </row>
    <row r="32" spans="1:7">
      <c r="A32" t="s">
        <v>160</v>
      </c>
    </row>
    <row r="33" spans="1:1">
      <c r="A33" t="s">
        <v>265</v>
      </c>
    </row>
    <row r="34" spans="1:1">
      <c r="A34" t="s">
        <v>266</v>
      </c>
    </row>
    <row r="35" spans="1:1">
      <c r="A35" t="s">
        <v>267</v>
      </c>
    </row>
    <row r="36" spans="1:1">
      <c r="A36" t="s">
        <v>268</v>
      </c>
    </row>
    <row r="37" spans="1:1">
      <c r="A37" t="s">
        <v>269</v>
      </c>
    </row>
    <row r="38" spans="1:1">
      <c r="A38" t="s">
        <v>185</v>
      </c>
    </row>
    <row r="39" spans="1:1">
      <c r="A39" t="s">
        <v>270</v>
      </c>
    </row>
    <row r="40" spans="1:1">
      <c r="A40" t="s">
        <v>161</v>
      </c>
    </row>
    <row r="41" spans="1:1">
      <c r="A41" t="s">
        <v>162</v>
      </c>
    </row>
    <row r="42" spans="1:1">
      <c r="A42" t="s">
        <v>163</v>
      </c>
    </row>
    <row r="43" spans="1:1">
      <c r="A43" t="s">
        <v>271</v>
      </c>
    </row>
    <row r="44" spans="1:1">
      <c r="A44" t="s">
        <v>272</v>
      </c>
    </row>
    <row r="45" spans="1:1">
      <c r="A45" t="s">
        <v>186</v>
      </c>
    </row>
    <row r="46" spans="1:1">
      <c r="A46" t="s">
        <v>273</v>
      </c>
    </row>
    <row r="47" spans="1:1">
      <c r="A47" t="s">
        <v>274</v>
      </c>
    </row>
    <row r="48" spans="1:1">
      <c r="A48" t="s">
        <v>275</v>
      </c>
    </row>
    <row r="49" spans="1:1">
      <c r="A49" t="s">
        <v>276</v>
      </c>
    </row>
    <row r="50" spans="1:1">
      <c r="A50" t="s">
        <v>164</v>
      </c>
    </row>
    <row r="51" spans="1:1">
      <c r="A51" t="s">
        <v>165</v>
      </c>
    </row>
    <row r="52" spans="1:1">
      <c r="A52" t="s">
        <v>193</v>
      </c>
    </row>
    <row r="53" spans="1:1">
      <c r="A53" t="s">
        <v>277</v>
      </c>
    </row>
    <row r="54" spans="1:1">
      <c r="A54" t="s">
        <v>196</v>
      </c>
    </row>
    <row r="55" spans="1:1">
      <c r="A55" t="s">
        <v>166</v>
      </c>
    </row>
    <row r="56" spans="1:1">
      <c r="A56" t="s">
        <v>278</v>
      </c>
    </row>
    <row r="57" spans="1:1">
      <c r="A57" t="s">
        <v>167</v>
      </c>
    </row>
    <row r="58" spans="1:1">
      <c r="A58" t="s">
        <v>279</v>
      </c>
    </row>
    <row r="59" spans="1:1">
      <c r="A59" t="s">
        <v>280</v>
      </c>
    </row>
    <row r="60" spans="1:1">
      <c r="A60" t="s">
        <v>281</v>
      </c>
    </row>
    <row r="61" spans="1:1">
      <c r="A61" t="s">
        <v>282</v>
      </c>
    </row>
    <row r="62" spans="1:1">
      <c r="A62" t="s">
        <v>187</v>
      </c>
    </row>
    <row r="63" spans="1:1">
      <c r="A63" t="s">
        <v>283</v>
      </c>
    </row>
    <row r="64" spans="1:1">
      <c r="A64" t="s">
        <v>284</v>
      </c>
    </row>
    <row r="65" spans="1:1">
      <c r="A65" t="s">
        <v>197</v>
      </c>
    </row>
    <row r="66" spans="1:1">
      <c r="A66" t="s">
        <v>188</v>
      </c>
    </row>
    <row r="67" spans="1:1">
      <c r="A67" t="s">
        <v>168</v>
      </c>
    </row>
    <row r="68" spans="1:1">
      <c r="A68" t="s">
        <v>285</v>
      </c>
    </row>
    <row r="69" spans="1:1">
      <c r="A69" t="s">
        <v>286</v>
      </c>
    </row>
    <row r="70" spans="1:1">
      <c r="A70" t="s">
        <v>287</v>
      </c>
    </row>
    <row r="71" spans="1:1">
      <c r="A71" t="s">
        <v>288</v>
      </c>
    </row>
    <row r="72" spans="1:1">
      <c r="A72" t="s">
        <v>169</v>
      </c>
    </row>
    <row r="73" spans="1:1">
      <c r="A73" t="s">
        <v>289</v>
      </c>
    </row>
    <row r="74" spans="1:1">
      <c r="A74" t="s">
        <v>170</v>
      </c>
    </row>
    <row r="75" spans="1:1">
      <c r="A75" t="s">
        <v>171</v>
      </c>
    </row>
    <row r="76" spans="1:1">
      <c r="A76" t="s">
        <v>172</v>
      </c>
    </row>
    <row r="77" spans="1:1">
      <c r="A77" t="s">
        <v>173</v>
      </c>
    </row>
    <row r="78" spans="1:1">
      <c r="A78" t="s">
        <v>189</v>
      </c>
    </row>
    <row r="79" spans="1:1">
      <c r="A79" t="s">
        <v>194</v>
      </c>
    </row>
    <row r="80" spans="1:1">
      <c r="A80" t="s">
        <v>174</v>
      </c>
    </row>
    <row r="81" spans="1:1">
      <c r="A81" t="s">
        <v>175</v>
      </c>
    </row>
    <row r="82" spans="1:1">
      <c r="A82" t="s">
        <v>198</v>
      </c>
    </row>
    <row r="83" spans="1:1">
      <c r="A83" t="s">
        <v>290</v>
      </c>
    </row>
    <row r="84" spans="1:1">
      <c r="A84" t="s">
        <v>190</v>
      </c>
    </row>
    <row r="85" spans="1:1">
      <c r="A85" t="s">
        <v>291</v>
      </c>
    </row>
    <row r="86" spans="1:1">
      <c r="A86" t="s">
        <v>292</v>
      </c>
    </row>
    <row r="87" spans="1:1">
      <c r="A87" t="s">
        <v>293</v>
      </c>
    </row>
  </sheetData>
  <sheetProtection formatColumns="0" formatRows="0"/>
  <mergeCells count="2">
    <mergeCell ref="S1:T1"/>
    <mergeCell ref="V1:W1"/>
  </mergeCells>
  <phoneticPr fontId="0" type="noConversion"/>
  <pageMargins left="0.75" right="0.75" top="1" bottom="1" header="0.5" footer="0.5"/>
  <pageSetup paperSize="9" orientation="portrait" r:id="rId1"/>
  <headerFooter alignWithMargins="0"/>
</worksheet>
</file>

<file path=xl/worksheets/sheet22.xml><?xml version="1.0" encoding="utf-8"?>
<worksheet xmlns="http://schemas.openxmlformats.org/spreadsheetml/2006/main" xmlns:r="http://schemas.openxmlformats.org/officeDocument/2006/relationships">
  <sheetPr codeName="modfrmSelectData">
    <tabColor indexed="47"/>
  </sheetPr>
  <dimension ref="A1"/>
  <sheetViews>
    <sheetView showGridLines="0" workbookViewId="0"/>
  </sheetViews>
  <sheetFormatPr defaultRowHeight="15"/>
  <sheetData/>
  <pageMargins left="0.7" right="0.7" top="0.75" bottom="0.75" header="0.3" footer="0.3"/>
</worksheet>
</file>

<file path=xl/worksheets/sheet23.xml><?xml version="1.0" encoding="utf-8"?>
<worksheet xmlns="http://schemas.openxmlformats.org/spreadsheetml/2006/main" xmlns:r="http://schemas.openxmlformats.org/officeDocument/2006/relationships">
  <sheetPr codeName="modList06">
    <tabColor indexed="47"/>
  </sheetPr>
  <dimension ref="A1"/>
  <sheetViews>
    <sheetView showGridLines="0" zoomScaleNormal="100" workbookViewId="0"/>
  </sheetViews>
  <sheetFormatPr defaultRowHeight="15"/>
  <sheetData/>
  <sheetProtection formatColumns="0" formatRows="0"/>
  <pageMargins left="0.75" right="0.75" top="1" bottom="1" header="0.5" footer="0.5"/>
  <pageSetup paperSize="9" orientation="portrait" verticalDpi="300" r:id="rId1"/>
  <headerFooter alignWithMargins="0"/>
  <drawing r:id="rId2"/>
</worksheet>
</file>

<file path=xl/worksheets/sheet24.xml><?xml version="1.0" encoding="utf-8"?>
<worksheet xmlns="http://schemas.openxmlformats.org/spreadsheetml/2006/main" xmlns:r="http://schemas.openxmlformats.org/officeDocument/2006/relationships">
  <sheetPr codeName="modList01">
    <tabColor indexed="47"/>
  </sheetPr>
  <dimension ref="A48:A70"/>
  <sheetViews>
    <sheetView showGridLines="0" zoomScaleNormal="100" workbookViewId="0"/>
  </sheetViews>
  <sheetFormatPr defaultRowHeight="10.5" customHeight="1"/>
  <sheetData>
    <row r="48" ht="18.95" customHeight="1"/>
    <row r="70" ht="21.95" customHeight="1"/>
  </sheetData>
  <sheetProtection formatColumns="0" formatRows="0"/>
  <pageMargins left="0.75" right="0.75" top="1" bottom="1" header="0.5" footer="0.5"/>
  <pageSetup paperSize="9" orientation="portrait" verticalDpi="300" r:id="rId1"/>
  <headerFooter alignWithMargins="0"/>
</worksheet>
</file>

<file path=xl/worksheets/sheet25.xml><?xml version="1.0" encoding="utf-8"?>
<worksheet xmlns="http://schemas.openxmlformats.org/spreadsheetml/2006/main" xmlns:r="http://schemas.openxmlformats.org/officeDocument/2006/relationships">
  <sheetPr codeName="modList05">
    <tabColor indexed="47"/>
  </sheetPr>
  <dimension ref="A1"/>
  <sheetViews>
    <sheetView showGridLines="0" zoomScaleNormal="100" workbookViewId="0"/>
  </sheetViews>
  <sheetFormatPr defaultRowHeight="10.5" customHeight="1"/>
  <sheetData/>
  <sheetProtection formatColumns="0" formatRows="0"/>
  <pageMargins left="0.75" right="0.75" top="1" bottom="1" header="0.5" footer="0.5"/>
  <pageSetup paperSize="9" orientation="portrait" verticalDpi="300" r:id="rId1"/>
  <headerFooter alignWithMargins="0"/>
</worksheet>
</file>

<file path=xl/worksheets/sheet26.xml><?xml version="1.0" encoding="utf-8"?>
<worksheet xmlns="http://schemas.openxmlformats.org/spreadsheetml/2006/main" xmlns:r="http://schemas.openxmlformats.org/officeDocument/2006/relationships">
  <sheetPr codeName="modList08">
    <tabColor indexed="47"/>
  </sheetPr>
  <dimension ref="A1"/>
  <sheetViews>
    <sheetView showGridLines="0" zoomScaleNormal="100" workbookViewId="0"/>
  </sheetViews>
  <sheetFormatPr defaultColWidth="10.5703125" defaultRowHeight="15"/>
  <sheetData/>
  <sheetProtection formatColumns="0" formatRows="0"/>
  <pageMargins left="0.75" right="0.75" top="1" bottom="1" header="0.5" footer="0.5"/>
  <pageSetup paperSize="9" orientation="portrait" verticalDpi="300" r:id="rId1"/>
  <headerFooter alignWithMargins="0"/>
  <drawing r:id="rId2"/>
</worksheet>
</file>

<file path=xl/worksheets/sheet27.xml><?xml version="1.0" encoding="utf-8"?>
<worksheet xmlns="http://schemas.openxmlformats.org/spreadsheetml/2006/main" xmlns:r="http://schemas.openxmlformats.org/officeDocument/2006/relationships">
  <sheetPr codeName="TSH_et_union_hor">
    <tabColor indexed="47"/>
  </sheetPr>
  <dimension ref="A3:AH92"/>
  <sheetViews>
    <sheetView showGridLines="0" zoomScaleNormal="100" workbookViewId="0"/>
  </sheetViews>
  <sheetFormatPr defaultRowHeight="15"/>
  <cols>
    <col min="1" max="1" width="10.28515625" customWidth="1"/>
    <col min="2" max="3" width="10" customWidth="1"/>
    <col min="4" max="4" width="10.140625" bestFit="1" customWidth="1"/>
    <col min="5" max="5" width="67.7109375" customWidth="1"/>
    <col min="6" max="6" width="88.7109375" customWidth="1"/>
    <col min="7" max="7" width="123.85546875" customWidth="1"/>
    <col min="8" max="9" width="20.7109375" customWidth="1"/>
    <col min="10" max="10" width="24.28515625" customWidth="1"/>
    <col min="12" max="12" width="7.7109375" customWidth="1"/>
    <col min="13" max="13" width="32.42578125" customWidth="1"/>
    <col min="15" max="18" width="9.85546875" customWidth="1"/>
    <col min="19" max="19" width="82.42578125" customWidth="1"/>
    <col min="20" max="24" width="9.85546875" customWidth="1"/>
  </cols>
  <sheetData>
    <row r="3" spans="1:18">
      <c r="A3" t="s">
        <v>101</v>
      </c>
    </row>
    <row r="5" spans="1:18" ht="15" customHeight="1"/>
    <row r="7" spans="1:18">
      <c r="A7" t="s">
        <v>213</v>
      </c>
    </row>
    <row r="9" spans="1:18" ht="15" customHeight="1"/>
    <row r="13" spans="1:18">
      <c r="A13" t="s">
        <v>149</v>
      </c>
    </row>
    <row r="15" spans="1:18" ht="15" customHeight="1">
      <c r="B15" t="s">
        <v>130</v>
      </c>
      <c r="C15" s="3"/>
      <c r="D15" s="3">
        <v>1</v>
      </c>
      <c r="E15" s="3"/>
      <c r="G15">
        <v>0</v>
      </c>
      <c r="J15" t="s">
        <v>221</v>
      </c>
      <c r="M15">
        <f>mergeValue(H15)</f>
        <v>0</v>
      </c>
      <c r="P15" t="str">
        <f t="array" ref="P15">IF(ISERROR(MATCH(MID(Q15,1,250),MID(note_ter,1,250),0)),"n","y")</f>
        <v>y</v>
      </c>
      <c r="R15" t="str">
        <f>K15&amp;"("&amp;L15&amp;")"</f>
        <v>()</v>
      </c>
    </row>
    <row r="16" spans="1:18" ht="15" customHeight="1">
      <c r="C16" s="3"/>
      <c r="D16" s="3"/>
      <c r="E16" s="3"/>
      <c r="H16" t="s">
        <v>46</v>
      </c>
    </row>
    <row r="18" spans="1:26">
      <c r="A18" t="s">
        <v>150</v>
      </c>
    </row>
    <row r="20" spans="1:26" ht="15" customHeight="1">
      <c r="B20" t="s">
        <v>130</v>
      </c>
      <c r="C20" s="3"/>
      <c r="F20" s="3"/>
      <c r="G20" s="3">
        <v>0</v>
      </c>
      <c r="H20" s="3"/>
      <c r="J20" t="s">
        <v>221</v>
      </c>
      <c r="M20">
        <f>mergeValue(H20)</f>
        <v>0</v>
      </c>
      <c r="R20" t="str">
        <f>K20&amp;"("&amp;L20&amp;")"</f>
        <v>()</v>
      </c>
    </row>
    <row r="21" spans="1:26" ht="15" customHeight="1">
      <c r="C21" s="3"/>
      <c r="F21" s="3"/>
      <c r="G21" s="3"/>
      <c r="H21" s="3"/>
      <c r="K21" t="s">
        <v>45</v>
      </c>
    </row>
    <row r="23" spans="1:26">
      <c r="A23" t="s">
        <v>151</v>
      </c>
    </row>
    <row r="25" spans="1:26" ht="15" customHeight="1">
      <c r="B25" t="s">
        <v>130</v>
      </c>
      <c r="J25">
        <v>0</v>
      </c>
      <c r="M25">
        <f>mergeValue(H25)</f>
        <v>0</v>
      </c>
      <c r="R25" t="str">
        <f>K25&amp;" ("&amp;L25&amp;")"</f>
        <v xml:space="preserve"> ()</v>
      </c>
    </row>
    <row r="26" spans="1:26" ht="17.100000000000001" customHeight="1"/>
    <row r="27" spans="1:26">
      <c r="A27" t="s">
        <v>136</v>
      </c>
    </row>
    <row r="29" spans="1:26" ht="15" customHeight="1">
      <c r="D29" s="3" t="s">
        <v>24</v>
      </c>
      <c r="E29" s="3"/>
      <c r="F29" s="3" t="s">
        <v>18</v>
      </c>
      <c r="G29" s="3"/>
      <c r="H29" s="3">
        <v>1</v>
      </c>
      <c r="I29" s="3"/>
      <c r="J29" s="3" t="s">
        <v>18</v>
      </c>
      <c r="L29" t="s">
        <v>24</v>
      </c>
      <c r="Y29" t="s">
        <v>126</v>
      </c>
      <c r="Z29">
        <v>1705000</v>
      </c>
    </row>
    <row r="30" spans="1:26" ht="15" customHeight="1">
      <c r="D30" s="3"/>
      <c r="E30" s="3"/>
      <c r="F30" s="3"/>
      <c r="G30" s="3"/>
      <c r="H30" s="3"/>
      <c r="I30" s="3"/>
      <c r="J30" s="3"/>
      <c r="M30" t="s">
        <v>299</v>
      </c>
    </row>
    <row r="31" spans="1:26" ht="15" customHeight="1">
      <c r="D31" s="3"/>
      <c r="E31" s="3"/>
      <c r="F31" s="3"/>
      <c r="I31" t="s">
        <v>179</v>
      </c>
    </row>
    <row r="33" spans="1:26">
      <c r="A33" t="s">
        <v>145</v>
      </c>
    </row>
    <row r="35" spans="1:26" ht="15" customHeight="1">
      <c r="G35" s="3"/>
      <c r="H35" s="3">
        <v>1</v>
      </c>
      <c r="I35" s="3"/>
      <c r="J35" s="3" t="s">
        <v>18</v>
      </c>
      <c r="L35" t="s">
        <v>24</v>
      </c>
      <c r="Y35" t="s">
        <v>126</v>
      </c>
      <c r="Z35">
        <v>1705000</v>
      </c>
    </row>
    <row r="36" spans="1:26" ht="15" customHeight="1">
      <c r="G36" s="3"/>
      <c r="H36" s="3"/>
      <c r="I36" s="3"/>
      <c r="J36" s="3"/>
      <c r="M36" t="s">
        <v>299</v>
      </c>
    </row>
    <row r="38" spans="1:26">
      <c r="A38" t="s">
        <v>146</v>
      </c>
    </row>
    <row r="40" spans="1:26" ht="15" customHeight="1">
      <c r="L40" t="s">
        <v>24</v>
      </c>
      <c r="Y40" t="s">
        <v>126</v>
      </c>
      <c r="Z40">
        <v>1705000</v>
      </c>
    </row>
    <row r="43" spans="1:26" ht="17.100000000000001" customHeight="1">
      <c r="A43" t="s">
        <v>105</v>
      </c>
    </row>
    <row r="44" spans="1:26" ht="17.100000000000001" customHeight="1"/>
    <row r="45" spans="1:26">
      <c r="A45" t="s">
        <v>1</v>
      </c>
      <c r="B45" t="s">
        <v>125</v>
      </c>
      <c r="M45" t="str">
        <f>IF(ISERROR(INDEX(kind_of_nameforms,MATCH(E45,kind_of_forms,0),1)),"",INDEX(kind_of_nameforms,MATCH(E45,kind_of_forms,0),1))</f>
        <v/>
      </c>
    </row>
    <row r="46" spans="1:26" ht="17.100000000000001" customHeight="1"/>
    <row r="47" spans="1:26" ht="17.100000000000001" customHeight="1">
      <c r="A47" t="s">
        <v>241</v>
      </c>
      <c r="B47" t="s">
        <v>242</v>
      </c>
      <c r="C47" t="s">
        <v>243</v>
      </c>
      <c r="D47" t="s">
        <v>244</v>
      </c>
    </row>
    <row r="48" spans="1:26" ht="17.100000000000001" customHeight="1"/>
    <row r="50" spans="1:7">
      <c r="D50" s="3" t="s">
        <v>215</v>
      </c>
      <c r="E50" s="3"/>
      <c r="F50" s="3"/>
      <c r="G50" s="3"/>
    </row>
    <row r="51" spans="1:7" ht="11.25" customHeight="1">
      <c r="D51" s="3" t="s">
        <v>204</v>
      </c>
      <c r="E51" s="3"/>
      <c r="F51" s="3"/>
      <c r="G51" s="3" t="s">
        <v>205</v>
      </c>
    </row>
    <row r="52" spans="1:7" ht="11.25" customHeight="1">
      <c r="A52" t="s">
        <v>496</v>
      </c>
      <c r="D52" t="s">
        <v>23</v>
      </c>
      <c r="F52" t="s">
        <v>199</v>
      </c>
      <c r="G52" s="3"/>
    </row>
    <row r="53" spans="1:7" ht="12" customHeight="1">
      <c r="D53" t="s">
        <v>24</v>
      </c>
      <c r="E53">
        <v>2</v>
      </c>
      <c r="F53">
        <v>3</v>
      </c>
      <c r="G53">
        <v>4</v>
      </c>
    </row>
    <row r="54" spans="1:7">
      <c r="D54">
        <v>1</v>
      </c>
      <c r="E54" t="s">
        <v>224</v>
      </c>
      <c r="F54" t="str">
        <f>IF(form_up_date="","",form_up_date)</f>
        <v>15.04.2020</v>
      </c>
      <c r="G54" t="s">
        <v>225</v>
      </c>
    </row>
    <row r="55" spans="1:7">
      <c r="D55" t="s">
        <v>236</v>
      </c>
      <c r="E55" t="s">
        <v>226</v>
      </c>
      <c r="G55" t="s">
        <v>297</v>
      </c>
    </row>
    <row r="56" spans="1:7">
      <c r="D56" t="s">
        <v>237</v>
      </c>
      <c r="E56" t="s">
        <v>227</v>
      </c>
      <c r="G56" t="s">
        <v>228</v>
      </c>
    </row>
    <row r="57" spans="1:7">
      <c r="D57" t="s">
        <v>238</v>
      </c>
      <c r="E57" t="s">
        <v>229</v>
      </c>
      <c r="F57" t="s">
        <v>230</v>
      </c>
    </row>
    <row r="58" spans="1:7">
      <c r="D58" t="str">
        <f>D57&amp;".1"</f>
        <v>4.1.1</v>
      </c>
      <c r="E58" t="s">
        <v>3</v>
      </c>
      <c r="F58" t="str">
        <f>IF(region_name="","",region_name)</f>
        <v>Брянская область</v>
      </c>
      <c r="G58" t="s">
        <v>231</v>
      </c>
    </row>
    <row r="59" spans="1:7">
      <c r="D59" t="s">
        <v>239</v>
      </c>
      <c r="E59" t="s">
        <v>232</v>
      </c>
      <c r="G59" t="s">
        <v>233</v>
      </c>
    </row>
    <row r="60" spans="1:7">
      <c r="D60" t="s">
        <v>240</v>
      </c>
      <c r="E60" t="s">
        <v>234</v>
      </c>
      <c r="G60" t="s">
        <v>296</v>
      </c>
    </row>
    <row r="66" spans="1:34">
      <c r="A66" t="s">
        <v>485</v>
      </c>
    </row>
    <row r="68" spans="1:34">
      <c r="D68" s="3" t="s">
        <v>24</v>
      </c>
      <c r="E68" s="3"/>
      <c r="F68" s="3"/>
      <c r="G68" s="3"/>
      <c r="H68" s="3"/>
      <c r="I68" s="3"/>
      <c r="J68" s="3"/>
      <c r="K68" s="3"/>
      <c r="L68" s="3"/>
      <c r="M68" s="3"/>
      <c r="N68" s="3"/>
      <c r="O68" s="3"/>
      <c r="P68" s="3"/>
      <c r="Q68" s="3"/>
      <c r="R68" s="3"/>
      <c r="AC68" s="3"/>
      <c r="AE68" t="s">
        <v>125</v>
      </c>
      <c r="AG68" t="s">
        <v>486</v>
      </c>
      <c r="AH68">
        <v>3</v>
      </c>
    </row>
    <row r="69" spans="1:34">
      <c r="D69" s="3"/>
      <c r="E69" s="3" t="s">
        <v>491</v>
      </c>
      <c r="F69" s="3"/>
      <c r="G69" s="3"/>
      <c r="H69" s="3"/>
      <c r="I69" s="3"/>
      <c r="J69" s="3"/>
      <c r="K69" s="3"/>
      <c r="L69" s="3"/>
      <c r="M69" s="3"/>
      <c r="N69" s="3"/>
      <c r="O69" s="3"/>
      <c r="P69" s="3"/>
      <c r="Q69">
        <f>SUMIF(T70:T71,"i",Q70:Q71)</f>
        <v>0</v>
      </c>
      <c r="S69" t="s">
        <v>493</v>
      </c>
      <c r="T69" t="s">
        <v>351</v>
      </c>
      <c r="U69" s="3">
        <v>1</v>
      </c>
      <c r="V69" s="3" t="e">
        <f>INDEX(List01_flag_index_1,1,MATCH(A68,List01_NumberColumns,0))</f>
        <v>#N/A</v>
      </c>
      <c r="AC69" s="3"/>
    </row>
    <row r="70" spans="1:34" ht="11.25" hidden="1" customHeight="1">
      <c r="D70" s="3"/>
      <c r="F70">
        <v>0</v>
      </c>
      <c r="U70" s="3"/>
      <c r="V70" s="3"/>
      <c r="AC70" s="3"/>
    </row>
    <row r="71" spans="1:34">
      <c r="D71" s="3"/>
      <c r="U71" s="3"/>
      <c r="V71" s="3"/>
      <c r="AC71" s="3"/>
    </row>
    <row r="72" spans="1:34">
      <c r="D72" s="3"/>
      <c r="E72" s="3" t="s">
        <v>490</v>
      </c>
      <c r="F72" s="3"/>
      <c r="G72" s="3"/>
      <c r="H72" s="3"/>
      <c r="I72" s="3"/>
      <c r="J72" s="3"/>
      <c r="K72" s="3"/>
      <c r="L72" s="3"/>
      <c r="M72" s="3"/>
      <c r="N72" s="3"/>
      <c r="O72" s="3"/>
      <c r="P72" s="3"/>
      <c r="Q72">
        <f>SUMIF(T73:T74,"i",Q73:Q74)</f>
        <v>0</v>
      </c>
      <c r="S72" t="s">
        <v>492</v>
      </c>
      <c r="T72" t="s">
        <v>351</v>
      </c>
      <c r="U72" s="3">
        <v>2</v>
      </c>
      <c r="V72" s="3" t="e">
        <f>INDEX(List01_flag_index_2,1,MATCH(A68,List01_NumberColumns,0))</f>
        <v>#N/A</v>
      </c>
      <c r="AC72" s="3"/>
    </row>
    <row r="73" spans="1:34" ht="11.25" hidden="1" customHeight="1">
      <c r="D73" s="3"/>
      <c r="F73">
        <v>0</v>
      </c>
      <c r="U73" s="3"/>
      <c r="V73" s="3"/>
      <c r="AC73" s="3"/>
    </row>
    <row r="74" spans="1:34">
      <c r="D74" s="3"/>
      <c r="U74" s="3"/>
      <c r="V74" s="3"/>
      <c r="AC74" s="3"/>
    </row>
    <row r="76" spans="1:34">
      <c r="A76" t="s">
        <v>485</v>
      </c>
    </row>
    <row r="78" spans="1:34">
      <c r="D78" s="3" t="s">
        <v>24</v>
      </c>
      <c r="E78" s="3"/>
      <c r="F78" s="3"/>
      <c r="G78" s="3"/>
      <c r="H78" s="3"/>
      <c r="I78" s="3"/>
      <c r="J78" s="3"/>
      <c r="K78" s="3"/>
      <c r="L78" s="3"/>
      <c r="M78" s="3"/>
      <c r="N78" s="3"/>
      <c r="O78" s="3"/>
      <c r="P78" s="3"/>
      <c r="Q78" s="3"/>
      <c r="R78" s="3"/>
      <c r="AC78" s="3"/>
      <c r="AE78" t="s">
        <v>125</v>
      </c>
      <c r="AG78" t="s">
        <v>486</v>
      </c>
      <c r="AH78">
        <v>3</v>
      </c>
    </row>
    <row r="79" spans="1:34" ht="22.5" customHeight="1">
      <c r="D79" s="3"/>
      <c r="F79">
        <v>1</v>
      </c>
      <c r="G79" s="3" t="s">
        <v>491</v>
      </c>
      <c r="H79" s="3"/>
      <c r="I79" s="3"/>
      <c r="J79" s="3"/>
      <c r="K79" s="3"/>
      <c r="L79" s="3"/>
      <c r="M79" s="3"/>
      <c r="N79" s="3"/>
      <c r="O79" s="3"/>
      <c r="P79" s="3"/>
      <c r="Q79">
        <f>SUMIF(T80:T85,"i",Q80:Q85)</f>
        <v>0</v>
      </c>
      <c r="S79" t="s">
        <v>492</v>
      </c>
      <c r="T79" t="s">
        <v>351</v>
      </c>
      <c r="U79" s="3">
        <v>1</v>
      </c>
      <c r="V79" s="3" t="e">
        <f>INDEX(List01_flag_index_1,1,MATCH(A78,List01_NumberColumns,0))</f>
        <v>#N/A</v>
      </c>
      <c r="AC79" s="3"/>
    </row>
    <row r="80" spans="1:34" ht="11.25" hidden="1" customHeight="1">
      <c r="D80" s="3"/>
      <c r="F80">
        <v>0</v>
      </c>
      <c r="U80" s="3"/>
      <c r="V80" s="3"/>
      <c r="AC80" s="3"/>
    </row>
    <row r="81" spans="4:29">
      <c r="D81" s="3"/>
      <c r="E81" s="3"/>
      <c r="F81" s="3" t="s">
        <v>498</v>
      </c>
      <c r="G81" s="3"/>
      <c r="I81" t="s">
        <v>24</v>
      </c>
      <c r="J81" t="s">
        <v>500</v>
      </c>
      <c r="K81" t="s">
        <v>401</v>
      </c>
      <c r="L81" s="3" t="s">
        <v>401</v>
      </c>
      <c r="M81" s="3"/>
      <c r="N81" t="s">
        <v>401</v>
      </c>
      <c r="O81" t="s">
        <v>401</v>
      </c>
      <c r="P81" t="s">
        <v>401</v>
      </c>
      <c r="Q81">
        <f>SUM(Q82:Q84)</f>
        <v>0</v>
      </c>
      <c r="R81">
        <f>nerr(Q81/List01_costs_OPS)*100</f>
        <v>0</v>
      </c>
      <c r="S81" s="3" t="s">
        <v>494</v>
      </c>
      <c r="T81" t="s">
        <v>351</v>
      </c>
      <c r="U81" s="3"/>
      <c r="V81" s="3"/>
      <c r="AC81" s="3"/>
    </row>
    <row r="82" spans="4:29">
      <c r="D82" s="3"/>
      <c r="E82" s="3"/>
      <c r="F82" s="3"/>
      <c r="G82" s="3"/>
      <c r="H82" s="3"/>
      <c r="I82" s="3" t="s">
        <v>498</v>
      </c>
      <c r="J82" s="3"/>
      <c r="K82" s="3"/>
      <c r="M82" t="s">
        <v>24</v>
      </c>
      <c r="R82">
        <f>nerr(costs_OPS/List01_costs_OPS)*100</f>
        <v>0</v>
      </c>
      <c r="S82" s="3"/>
      <c r="U82" s="3"/>
      <c r="V82" s="3"/>
      <c r="AC82" s="3"/>
    </row>
    <row r="83" spans="4:29">
      <c r="D83" s="3"/>
      <c r="E83" s="3"/>
      <c r="F83" s="3"/>
      <c r="G83" s="3"/>
      <c r="H83" s="3"/>
      <c r="I83" s="3"/>
      <c r="J83" s="3"/>
      <c r="K83" s="3"/>
      <c r="N83" t="s">
        <v>488</v>
      </c>
      <c r="S83" s="3"/>
      <c r="U83" s="3"/>
      <c r="V83" s="3"/>
      <c r="AC83" s="3"/>
    </row>
    <row r="84" spans="4:29">
      <c r="D84" s="3"/>
      <c r="E84" s="3"/>
      <c r="F84" s="3"/>
      <c r="G84" s="3"/>
      <c r="J84" t="s">
        <v>489</v>
      </c>
      <c r="S84" s="3"/>
      <c r="U84" s="3"/>
      <c r="V84" s="3"/>
      <c r="AC84" s="3"/>
    </row>
    <row r="85" spans="4:29">
      <c r="D85" s="3"/>
      <c r="G85" t="s">
        <v>487</v>
      </c>
      <c r="U85" s="3"/>
      <c r="V85" s="3"/>
      <c r="AC85" s="3"/>
    </row>
    <row r="86" spans="4:29">
      <c r="D86" s="3"/>
      <c r="F86">
        <v>2</v>
      </c>
      <c r="G86" s="3" t="s">
        <v>490</v>
      </c>
      <c r="H86" s="3"/>
      <c r="I86" s="3"/>
      <c r="J86" s="3"/>
      <c r="K86" s="3"/>
      <c r="L86" s="3"/>
      <c r="M86" s="3"/>
      <c r="N86" s="3"/>
      <c r="O86" s="3"/>
      <c r="P86" s="3"/>
      <c r="Q86">
        <f>SUMIF(T87:T92,"i",Q87:Q92)</f>
        <v>0</v>
      </c>
      <c r="S86" t="s">
        <v>493</v>
      </c>
      <c r="T86" t="s">
        <v>351</v>
      </c>
      <c r="U86" s="3">
        <v>2</v>
      </c>
      <c r="V86" s="3" t="e">
        <f>INDEX(List01_flag_index_2,1,MATCH(A78,List01_NumberColumns,0))</f>
        <v>#N/A</v>
      </c>
      <c r="AC86" s="3"/>
    </row>
    <row r="87" spans="4:29" ht="11.25" hidden="1" customHeight="1">
      <c r="D87" s="3"/>
      <c r="F87">
        <v>0</v>
      </c>
      <c r="U87" s="3"/>
      <c r="V87" s="3"/>
      <c r="AC87" s="3"/>
    </row>
    <row r="88" spans="4:29">
      <c r="D88" s="3"/>
      <c r="E88" s="3"/>
      <c r="F88" s="3" t="s">
        <v>236</v>
      </c>
      <c r="G88" s="3"/>
      <c r="I88" t="s">
        <v>24</v>
      </c>
      <c r="J88" t="s">
        <v>500</v>
      </c>
      <c r="K88" t="s">
        <v>401</v>
      </c>
      <c r="L88" s="3" t="s">
        <v>401</v>
      </c>
      <c r="M88" s="3"/>
      <c r="N88" t="s">
        <v>401</v>
      </c>
      <c r="O88" t="s">
        <v>401</v>
      </c>
      <c r="P88" t="s">
        <v>401</v>
      </c>
      <c r="Q88">
        <f>SUM(Q89:Q91)</f>
        <v>0</v>
      </c>
      <c r="R88">
        <f>nerr(Q88/List01_costs_OPS)*100</f>
        <v>0</v>
      </c>
      <c r="S88" s="3" t="s">
        <v>495</v>
      </c>
      <c r="T88" t="s">
        <v>351</v>
      </c>
      <c r="U88" s="3"/>
      <c r="V88" s="3"/>
      <c r="AC88" s="3"/>
    </row>
    <row r="89" spans="4:29">
      <c r="D89" s="3"/>
      <c r="E89" s="3"/>
      <c r="F89" s="3"/>
      <c r="G89" s="3"/>
      <c r="H89" s="3"/>
      <c r="I89" s="3" t="s">
        <v>498</v>
      </c>
      <c r="J89" s="3"/>
      <c r="K89" s="3"/>
      <c r="M89" t="s">
        <v>24</v>
      </c>
      <c r="R89">
        <f>nerr(costs_OPS/List01_costs_OPS)*100</f>
        <v>0</v>
      </c>
      <c r="S89" s="3"/>
      <c r="U89" s="3"/>
      <c r="V89" s="3"/>
      <c r="AC89" s="3"/>
    </row>
    <row r="90" spans="4:29">
      <c r="D90" s="3"/>
      <c r="E90" s="3"/>
      <c r="F90" s="3"/>
      <c r="G90" s="3"/>
      <c r="H90" s="3"/>
      <c r="I90" s="3"/>
      <c r="J90" s="3"/>
      <c r="K90" s="3"/>
      <c r="N90" t="s">
        <v>488</v>
      </c>
      <c r="S90" s="3"/>
      <c r="U90" s="3"/>
      <c r="V90" s="3"/>
      <c r="AC90" s="3"/>
    </row>
    <row r="91" spans="4:29">
      <c r="D91" s="3"/>
      <c r="E91" s="3"/>
      <c r="F91" s="3"/>
      <c r="G91" s="3"/>
      <c r="J91" t="s">
        <v>489</v>
      </c>
      <c r="S91" s="3"/>
      <c r="U91" s="3"/>
      <c r="V91" s="3"/>
      <c r="AC91" s="3"/>
    </row>
    <row r="92" spans="4:29">
      <c r="D92" s="3"/>
      <c r="G92" t="s">
        <v>487</v>
      </c>
      <c r="U92" s="3"/>
      <c r="V92" s="3"/>
      <c r="AC92" s="3"/>
    </row>
  </sheetData>
  <dataConsolidate/>
  <mergeCells count="57">
    <mergeCell ref="E78:R78"/>
    <mergeCell ref="U79:U85"/>
    <mergeCell ref="V79:V85"/>
    <mergeCell ref="H82:H83"/>
    <mergeCell ref="G79:P79"/>
    <mergeCell ref="D78:D92"/>
    <mergeCell ref="AC78:AC92"/>
    <mergeCell ref="E81:E84"/>
    <mergeCell ref="F81:F84"/>
    <mergeCell ref="G81:G84"/>
    <mergeCell ref="S81:S84"/>
    <mergeCell ref="I82:I83"/>
    <mergeCell ref="E88:E91"/>
    <mergeCell ref="F88:F91"/>
    <mergeCell ref="G88:G91"/>
    <mergeCell ref="S88:S91"/>
    <mergeCell ref="I89:I90"/>
    <mergeCell ref="J89:J90"/>
    <mergeCell ref="K89:K90"/>
    <mergeCell ref="L81:M81"/>
    <mergeCell ref="L88:M88"/>
    <mergeCell ref="G86:P86"/>
    <mergeCell ref="J82:J83"/>
    <mergeCell ref="K82:K83"/>
    <mergeCell ref="U86:U92"/>
    <mergeCell ref="V86:V92"/>
    <mergeCell ref="H89:H90"/>
    <mergeCell ref="D68:D74"/>
    <mergeCell ref="AC68:AC74"/>
    <mergeCell ref="E69:P69"/>
    <mergeCell ref="E72:P72"/>
    <mergeCell ref="E68:R68"/>
    <mergeCell ref="U69:U71"/>
    <mergeCell ref="V69:V71"/>
    <mergeCell ref="U72:U74"/>
    <mergeCell ref="V72:V74"/>
    <mergeCell ref="D51:F51"/>
    <mergeCell ref="G51:G52"/>
    <mergeCell ref="C15:C16"/>
    <mergeCell ref="D15:D16"/>
    <mergeCell ref="E15:E16"/>
    <mergeCell ref="C20:C21"/>
    <mergeCell ref="F20:F21"/>
    <mergeCell ref="G35:G36"/>
    <mergeCell ref="G20:G21"/>
    <mergeCell ref="D50:G50"/>
    <mergeCell ref="H35:H36"/>
    <mergeCell ref="I35:I36"/>
    <mergeCell ref="J35:J36"/>
    <mergeCell ref="I29:I30"/>
    <mergeCell ref="J29:J30"/>
    <mergeCell ref="H20:H21"/>
    <mergeCell ref="D29:D31"/>
    <mergeCell ref="E29:E31"/>
    <mergeCell ref="F29:F31"/>
    <mergeCell ref="G29:G30"/>
    <mergeCell ref="H29:H30"/>
  </mergeCells>
  <phoneticPr fontId="0" type="noConversion"/>
  <dataValidations count="15">
    <dataValidation type="textLength" operator="lessThanOrEqual" allowBlank="1" showInputMessage="1" showErrorMessage="1" errorTitle="Ошибка" error="Допускается ввод не более 900 символов!" sqref="E5 E9 K45 F45:H45 E15:E16 E25">
      <formula1>900</formula1>
    </dataValidation>
    <dataValidation type="list" allowBlank="1" showInputMessage="1" showErrorMessage="1" sqref="I40">
      <formula1>DESCRIPTION_TERRITORY</formula1>
    </dataValidation>
    <dataValidation type="textLength" operator="lessThan" allowBlank="1" showInputMessage="1" showErrorMessage="1" error="Допускается ввод не более 900 символов!" sqref="M40 M29 M35">
      <formula1>900</formula1>
    </dataValidation>
    <dataValidation type="list" showInputMessage="1" showErrorMessage="1" errorTitle="Ошибка" error="Выберите значение из списка" prompt="Выберите значение из списка" sqref="I35:I36 I29:I30">
      <formula1>DESCRIPTION_TERRITORY</formula1>
    </dataValidation>
    <dataValidation type="list" allowBlank="1" showInputMessage="1" showErrorMessage="1" errorTitle="Ошибка" error="Выберите значение из списка" prompt="Выберите значение из списка" sqref="E45">
      <formula1>kind_of_forms</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4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45"/>
    <dataValidation type="list" allowBlank="1" showInputMessage="1" showErrorMessage="1" errorTitle="Ошибка" error="Выберите значение из списка" prompt="Выберите значение из списка" sqref="J82">
      <formula1>kind_of_purchase_method</formula1>
    </dataValidation>
    <dataValidation type="list" allowBlank="1" showInputMessage="1" showErrorMessage="1" errorTitle="Ошибка" error="Выберите значение из списка" prompt="Выберите значение из списка" sqref="J83">
      <formula1>kind_of_purchase_method</formula1>
    </dataValidation>
    <dataValidation type="list" allowBlank="1" showInputMessage="1" showErrorMessage="1" errorTitle="Ошибка" error="Выберите значение из списка" prompt="Выберите значение из списка" sqref="J89">
      <formula1>kind_of_purchase_method</formula1>
    </dataValidation>
    <dataValidation type="list" allowBlank="1" showInputMessage="1" showErrorMessage="1" errorTitle="Ошибка" error="Выберите значение из списка" prompt="Выберите значение из списка" sqref="J90">
      <formula1>kind_of_purchase_method</formula1>
    </dataValidation>
    <dataValidation type="decimal" allowBlank="1" showErrorMessage="1" errorTitle="Ошибка" error="Допускается ввод только неотрицательных чисел!" sqref="O82">
      <formula1>0</formula1>
      <formula2>9.99999999999999E+23</formula2>
    </dataValidation>
    <dataValidation type="decimal" allowBlank="1" showErrorMessage="1" errorTitle="Ошибка" error="Допускается ввод только неотрицательных чисел!" sqref="Q82">
      <formula1>0</formula1>
      <formula2>9.99999999999999E+23</formula2>
    </dataValidation>
    <dataValidation type="decimal" allowBlank="1" showErrorMessage="1" errorTitle="Ошибка" error="Допускается ввод только неотрицательных чисел!" sqref="Q89">
      <formula1>0</formula1>
      <formula2>9.99999999999999E+23</formula2>
    </dataValidation>
    <dataValidation type="decimal" allowBlank="1" showErrorMessage="1" errorTitle="Ошибка" error="Допускается ввод только неотрицательных чисел!" sqref="O89">
      <formula1>0</formula1>
      <formula2>9.99999999999999E+23</formula2>
    </dataValidation>
  </dataValidations>
  <pageMargins left="0.75" right="0.75" top="1" bottom="1" header="0.5" footer="0.5"/>
  <pageSetup paperSize="9" orientation="portrait" horizontalDpi="200" verticalDpi="200" r:id="rId1"/>
  <headerFooter alignWithMargins="0"/>
  <legacyDrawing r:id="rId2"/>
</worksheet>
</file>

<file path=xl/worksheets/sheet28.xml><?xml version="1.0" encoding="utf-8"?>
<worksheet xmlns="http://schemas.openxmlformats.org/spreadsheetml/2006/main" xmlns:r="http://schemas.openxmlformats.org/officeDocument/2006/relationships">
  <sheetPr codeName="TSH_et_union_vert">
    <tabColor indexed="47"/>
  </sheetPr>
  <dimension ref="A1"/>
  <sheetViews>
    <sheetView showGridLines="0" zoomScaleNormal="100" workbookViewId="0"/>
  </sheetViews>
  <sheetFormatPr defaultRowHeight="15"/>
  <sheetData/>
  <pageMargins left="0.7" right="0.7" top="0.75" bottom="0.75" header="0.3" footer="0.3"/>
  <pageSetup paperSize="9" orientation="portrait" verticalDpi="0" r:id="rId1"/>
</worksheet>
</file>

<file path=xl/worksheets/sheet29.xml><?xml version="1.0" encoding="utf-8"?>
<worksheet xmlns="http://schemas.openxmlformats.org/spreadsheetml/2006/main" xmlns:r="http://schemas.openxmlformats.org/officeDocument/2006/relationships">
  <sheetPr codeName="modList00">
    <tabColor indexed="47"/>
  </sheetPr>
  <dimension ref="A1"/>
  <sheetViews>
    <sheetView showGridLines="0" zoomScaleNormal="100" workbookViewId="0"/>
  </sheetViews>
  <sheetFormatPr defaultRowHeight="15"/>
  <sheetData/>
  <sheetProtection formatColumns="0" formatRows="0"/>
  <pageMargins left="0.75" right="0.75" top="1" bottom="1" header="0.5" footer="0.5"/>
  <pageSetup paperSize="9" orientation="portrait" verticalDpi="0" r:id="rId1"/>
  <headerFooter alignWithMargins="0"/>
</worksheet>
</file>

<file path=xl/worksheets/sheet3.xml><?xml version="1.0" encoding="utf-8"?>
<worksheet xmlns="http://schemas.openxmlformats.org/spreadsheetml/2006/main" xmlns:r="http://schemas.openxmlformats.org/officeDocument/2006/relationships">
  <sheetPr codeName="List00"/>
  <dimension ref="A1:F50"/>
  <sheetViews>
    <sheetView showGridLines="0" topLeftCell="D7" zoomScaleNormal="100" workbookViewId="0">
      <selection activeCell="F47" sqref="F47"/>
    </sheetView>
  </sheetViews>
  <sheetFormatPr defaultRowHeight="15"/>
  <cols>
    <col min="1" max="2" width="10.7109375" hidden="1" customWidth="1"/>
    <col min="3" max="3" width="3.7109375" hidden="1" customWidth="1"/>
    <col min="4" max="4" width="3.7109375" customWidth="1"/>
    <col min="5" max="5" width="42.7109375" customWidth="1"/>
    <col min="6" max="6" width="50.7109375" customWidth="1"/>
    <col min="7" max="7" width="3.7109375" customWidth="1"/>
    <col min="9" max="9" width="9.140625" customWidth="1"/>
    <col min="11" max="11" width="3.140625" customWidth="1"/>
  </cols>
  <sheetData>
    <row r="1" spans="5:6" ht="13.5" hidden="1" customHeight="1">
      <c r="F1">
        <v>30827950</v>
      </c>
    </row>
    <row r="2" spans="5:6" ht="12" hidden="1" customHeight="1"/>
    <row r="3" spans="5:6" hidden="1"/>
    <row r="4" spans="5:6" ht="11.25" customHeight="1">
      <c r="F4" t="e">
        <f>version</f>
        <v>#REF!</v>
      </c>
    </row>
    <row r="5" spans="5:6" ht="40.5" customHeight="1">
      <c r="E5" s="3" t="s">
        <v>309</v>
      </c>
      <c r="F5" s="3"/>
    </row>
    <row r="6" spans="5:6" ht="11.25" customHeight="1"/>
    <row r="7" spans="5:6" ht="19.5" customHeight="1">
      <c r="E7" t="s">
        <v>3</v>
      </c>
      <c r="F7" t="s">
        <v>250</v>
      </c>
    </row>
    <row r="8" spans="5:6" ht="9.9499999999999993" hidden="1" customHeight="1"/>
    <row r="9" spans="5:6" ht="19.5" hidden="1" customHeight="1">
      <c r="E9" t="s">
        <v>120</v>
      </c>
      <c r="F9" t="s">
        <v>43</v>
      </c>
    </row>
    <row r="10" spans="5:6" ht="9.9499999999999993" customHeight="1"/>
    <row r="11" spans="5:6">
      <c r="E11" t="s">
        <v>202</v>
      </c>
      <c r="F11" t="s">
        <v>18</v>
      </c>
    </row>
    <row r="12" spans="5:6" ht="9.9499999999999993" customHeight="1"/>
    <row r="13" spans="5:6" ht="19.5" customHeight="1">
      <c r="E13" t="s">
        <v>137</v>
      </c>
      <c r="F13" t="s">
        <v>200</v>
      </c>
    </row>
    <row r="14" spans="5:6" hidden="1">
      <c r="E14" t="s">
        <v>102</v>
      </c>
      <c r="F14" t="s">
        <v>657</v>
      </c>
    </row>
    <row r="15" spans="5:6" ht="9.9499999999999993" hidden="1" customHeight="1"/>
    <row r="16" spans="5:6" ht="33.75" hidden="1" customHeight="1">
      <c r="E16" t="s">
        <v>641</v>
      </c>
    </row>
    <row r="17" spans="3:6" ht="33.75" hidden="1" customHeight="1">
      <c r="E17" t="s">
        <v>642</v>
      </c>
    </row>
    <row r="18" spans="3:6" ht="3" customHeight="1"/>
    <row r="19" spans="3:6" hidden="1"/>
    <row r="20" spans="3:6" ht="19.5" customHeight="1">
      <c r="C20">
        <v>2019</v>
      </c>
      <c r="E20" t="s">
        <v>304</v>
      </c>
      <c r="F20">
        <v>2019</v>
      </c>
    </row>
    <row r="21" spans="3:6" hidden="1"/>
    <row r="22" spans="3:6" ht="9.9499999999999993" customHeight="1"/>
    <row r="23" spans="3:6" ht="33.75" customHeight="1">
      <c r="E23" t="s">
        <v>25</v>
      </c>
      <c r="F23" t="s">
        <v>18</v>
      </c>
    </row>
    <row r="24" spans="3:6" ht="3.6" customHeight="1"/>
    <row r="25" spans="3:6" ht="30" customHeight="1"/>
    <row r="26" spans="3:6">
      <c r="E26" t="s">
        <v>300</v>
      </c>
      <c r="F26" t="s">
        <v>1422</v>
      </c>
    </row>
    <row r="27" spans="3:6" ht="19.5" hidden="1" customHeight="1">
      <c r="E27" t="s">
        <v>301</v>
      </c>
    </row>
    <row r="28" spans="3:6">
      <c r="E28" t="s">
        <v>4</v>
      </c>
      <c r="F28" t="s">
        <v>1423</v>
      </c>
    </row>
    <row r="29" spans="3:6">
      <c r="E29" t="s">
        <v>5</v>
      </c>
      <c r="F29" t="s">
        <v>1424</v>
      </c>
    </row>
    <row r="30" spans="3:6" ht="19.5" hidden="1" customHeight="1">
      <c r="E30" t="s">
        <v>100</v>
      </c>
    </row>
    <row r="31" spans="3:6" ht="9.75" customHeight="1"/>
    <row r="32" spans="3:6">
      <c r="E32" t="s">
        <v>305</v>
      </c>
      <c r="F32" t="s">
        <v>17</v>
      </c>
    </row>
    <row r="33" spans="5:6">
      <c r="E33" t="s">
        <v>306</v>
      </c>
      <c r="F33" t="s">
        <v>1645</v>
      </c>
    </row>
    <row r="34" spans="5:6" ht="3" customHeight="1"/>
    <row r="35" spans="5:6">
      <c r="E35" t="s">
        <v>307</v>
      </c>
      <c r="F35" t="s">
        <v>18</v>
      </c>
    </row>
    <row r="36" spans="5:6" ht="3" customHeight="1"/>
    <row r="37" spans="5:6">
      <c r="E37" t="s">
        <v>308</v>
      </c>
      <c r="F37" t="s">
        <v>18</v>
      </c>
    </row>
    <row r="38" spans="5:6" hidden="1">
      <c r="E38" t="s">
        <v>649</v>
      </c>
      <c r="F38" t="s">
        <v>18</v>
      </c>
    </row>
    <row r="39" spans="5:6" ht="9.75" customHeight="1"/>
    <row r="40" spans="5:6" ht="19.5" customHeight="1">
      <c r="E40" t="s">
        <v>88</v>
      </c>
      <c r="F40" t="s">
        <v>1646</v>
      </c>
    </row>
    <row r="41" spans="5:6" ht="19.5" customHeight="1">
      <c r="E41" t="s">
        <v>95</v>
      </c>
      <c r="F41" t="s">
        <v>1647</v>
      </c>
    </row>
    <row r="42" spans="5:6" ht="3" customHeight="1"/>
    <row r="43" spans="5:6" ht="19.5" customHeight="1">
      <c r="F43" t="s">
        <v>181</v>
      </c>
    </row>
    <row r="44" spans="5:6" ht="19.5" customHeight="1">
      <c r="E44" t="s">
        <v>20</v>
      </c>
      <c r="F44" t="s">
        <v>1648</v>
      </c>
    </row>
    <row r="45" spans="5:6" ht="19.5" customHeight="1">
      <c r="E45" t="s">
        <v>21</v>
      </c>
      <c r="F45" t="s">
        <v>1649</v>
      </c>
    </row>
    <row r="46" spans="5:6" ht="19.5" customHeight="1">
      <c r="E46" t="s">
        <v>26</v>
      </c>
      <c r="F46" t="s">
        <v>1650</v>
      </c>
    </row>
    <row r="47" spans="5:6" ht="19.5" customHeight="1">
      <c r="E47" t="s">
        <v>22</v>
      </c>
      <c r="F47" t="s">
        <v>1651</v>
      </c>
    </row>
    <row r="48" spans="5:6" ht="3" customHeight="1"/>
    <row r="49" ht="30" customHeight="1"/>
    <row r="50" ht="9.9499999999999993" customHeight="1"/>
  </sheetData>
  <sheetProtection sheet="1" objects="1" scenarios="1" formatColumns="0" formatRows="0"/>
  <dataConsolidate leftLabels="1"/>
  <mergeCells count="1">
    <mergeCell ref="E5:F5"/>
  </mergeCells>
  <phoneticPr fontId="0" type="noConversion"/>
  <dataValidations xWindow="529" yWindow="632" count="9">
    <dataValidation type="textLength" operator="lessThanOrEqual" allowBlank="1" showInputMessage="1" showErrorMessage="1" errorTitle="Ошибка" error="Допускается ввод не более 900 символов!" sqref="F27 F44:F47">
      <formula1>900</formula1>
    </dataValidation>
    <dataValidation type="list" allowBlank="1" showInputMessage="1" showErrorMessage="1" errorTitle="Ошибка" error="Выберите значение из списка" prompt="Выберите значение из списка" sqref="F13">
      <formula1>data_type</formula1>
    </dataValidation>
    <dataValidation allowBlank="1" showInputMessage="1" showErrorMessage="1" errorTitle="Ошибка" error="Выберите значение из списка" prompt="Для выбора выполните двойной щелчок левой клавиши мыши по соответствующей ячейке" sqref="F16"/>
    <dataValidation type="whole" allowBlank="1" showInputMessage="1" showErrorMessage="1" errorTitle="Ошибка" error="Допускается ввод чисел от 2 до 99!" prompt="Введите число от 2 до 99" sqref="F17">
      <formula1>2</formula1>
      <formula2>99</formula2>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14"/>
    <dataValidation type="list" allowBlank="1" showInputMessage="1" showErrorMessage="1" sqref="F20">
      <formula1>year_list</formula1>
    </dataValidation>
    <dataValidation allowBlank="1" showInputMessage="1" showErrorMessage="1" prompt="Для выбора выполните двойной щелчок левой клавиши мыши по соответствующей ячейке." sqref="F38"/>
    <dataValidation type="textLength" operator="lessThanOrEqual" allowBlank="1" showInputMessage="1" showErrorMessage="1" errorTitle="Ошибка" error="Допускается ввод не более 900 символов!" sqref="F40">
      <formula1>900</formula1>
    </dataValidation>
    <dataValidation type="textLength" operator="lessThanOrEqual" allowBlank="1" showInputMessage="1" showErrorMessage="1" errorTitle="Ошибка" error="Допускается ввод не более 900 символов!" sqref="F41">
      <formula1>900</formula1>
    </dataValidation>
  </dataValidations>
  <pageMargins left="0.75" right="0.75" top="1" bottom="1" header="0.5" footer="0.5"/>
  <pageSetup paperSize="8" orientation="portrait" r:id="rId1"/>
  <headerFooter alignWithMargins="0"/>
  <drawing r:id="rId2"/>
</worksheet>
</file>

<file path=xl/worksheets/sheet30.xml><?xml version="1.0" encoding="utf-8"?>
<worksheet xmlns="http://schemas.openxmlformats.org/spreadsheetml/2006/main" xmlns:r="http://schemas.openxmlformats.org/officeDocument/2006/relationships">
  <sheetPr codeName="modList02">
    <tabColor indexed="47"/>
  </sheetPr>
  <dimension ref="A1:B12"/>
  <sheetViews>
    <sheetView showGridLines="0" topLeftCell="C4" zoomScaleNormal="100" workbookViewId="0"/>
  </sheetViews>
  <sheetFormatPr defaultRowHeight="15"/>
  <cols>
    <col min="1" max="2" width="9.140625" hidden="1" customWidth="1"/>
  </cols>
  <sheetData>
    <row r="1" hidden="1"/>
    <row r="2" hidden="1"/>
    <row r="3" hidden="1"/>
    <row r="4" ht="10.5" customHeight="1"/>
    <row r="5" ht="30" customHeight="1"/>
    <row r="6" ht="15" customHeight="1"/>
    <row r="7" ht="6.95" customHeight="1"/>
    <row r="8" ht="15" customHeight="1"/>
    <row r="9" ht="45" customHeight="1"/>
    <row r="11" ht="45" customHeight="1"/>
    <row r="12" ht="15" customHeight="1"/>
  </sheetData>
  <pageMargins left="0.75" right="0.75" top="1" bottom="1" header="0.5" footer="0.5"/>
  <pageSetup paperSize="9" orientation="portrait" verticalDpi="300" r:id="rId1"/>
  <headerFooter alignWithMargins="0"/>
</worksheet>
</file>

<file path=xl/worksheets/sheet31.xml><?xml version="1.0" encoding="utf-8"?>
<worksheet xmlns="http://schemas.openxmlformats.org/spreadsheetml/2006/main" xmlns:r="http://schemas.openxmlformats.org/officeDocument/2006/relationships">
  <sheetPr codeName="modList03">
    <tabColor indexed="47"/>
  </sheetPr>
  <dimension ref="A1"/>
  <sheetViews>
    <sheetView showGridLines="0" zoomScaleNormal="100" workbookViewId="0"/>
  </sheetViews>
  <sheetFormatPr defaultRowHeight="15"/>
  <sheetData/>
  <pageMargins left="0.7" right="0.7" top="0.75" bottom="0.75" header="0.3" footer="0.3"/>
</worksheet>
</file>

<file path=xl/worksheets/sheet32.xml><?xml version="1.0" encoding="utf-8"?>
<worksheet xmlns="http://schemas.openxmlformats.org/spreadsheetml/2006/main" xmlns:r="http://schemas.openxmlformats.org/officeDocument/2006/relationships">
  <sheetPr codeName="modList04">
    <tabColor indexed="47"/>
  </sheetPr>
  <dimension ref="A1:B15"/>
  <sheetViews>
    <sheetView showGridLines="0" topLeftCell="C6" zoomScaleNormal="100" workbookViewId="0"/>
  </sheetViews>
  <sheetFormatPr defaultRowHeight="15"/>
  <cols>
    <col min="1" max="2" width="9.140625" hidden="1" customWidth="1"/>
    <col min="3" max="3" width="3.7109375" customWidth="1"/>
  </cols>
  <sheetData>
    <row r="1" hidden="1"/>
    <row r="2" hidden="1"/>
    <row r="3" hidden="1"/>
    <row r="4" hidden="1"/>
    <row r="5" hidden="1"/>
    <row r="6" ht="10.5" customHeight="1"/>
    <row r="7" ht="20.100000000000001" customHeight="1"/>
    <row r="8" ht="15" customHeight="1"/>
    <row r="9" ht="6.95" customHeight="1"/>
    <row r="10" ht="22.5" customHeight="1"/>
    <row r="11" ht="11.25" customHeight="1"/>
    <row r="12" ht="15" hidden="1" customHeight="1"/>
    <row r="13" ht="14.1" customHeight="1"/>
    <row r="14" ht="15" customHeight="1"/>
    <row r="15" ht="11.25" customHeight="1"/>
  </sheetData>
  <hyperlinks>
    <hyperlink ref="D11" location="'Ссылки на публикации'!$H$11" tooltip="Кликните по гиперссылке, чтобы перейти на сайт организации или отредактировать её" display="апренрнер"/>
    <hyperlink ref="E11" location="'Ссылки на публикации'!$I$11" tooltip="Кликните по гиперссылке, чтобы перейти на сайт организации или отредактировать её" display="екркерекрер"/>
    <hyperlink ref="D13" location="'Ссылки на публикации'!$H$13" tooltip="Кликните по гиперссылке, чтобы перейти на сайт организации или отредактировать её" display="керкеркерр"/>
    <hyperlink ref="E13" location="'Ссылки на публикации'!$I$13" tooltip="Кликните по гиперссылке, чтобы перейти на сайт организации или отредактировать её" display="керкеркркеркер"/>
  </hyperlinks>
  <pageMargins left="0.75" right="0.75" top="1" bottom="1" header="0.5" footer="0.5"/>
  <pageSetup paperSize="9" orientation="portrait" verticalDpi="300" r:id="rId1"/>
  <headerFooter alignWithMargins="0"/>
  <drawing r:id="rId2"/>
</worksheet>
</file>

<file path=xl/worksheets/sheet33.xml><?xml version="1.0" encoding="utf-8"?>
<worksheet xmlns="http://schemas.openxmlformats.org/spreadsheetml/2006/main" xmlns:r="http://schemas.openxmlformats.org/officeDocument/2006/relationships">
  <sheetPr codeName="modList09">
    <tabColor indexed="47"/>
  </sheetPr>
  <dimension ref="A12:A424"/>
  <sheetViews>
    <sheetView showGridLines="0" zoomScaleNormal="100" workbookViewId="0"/>
  </sheetViews>
  <sheetFormatPr defaultRowHeight="15"/>
  <sheetData>
    <row r="12" ht="14.2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row r="44" ht="15" customHeight="1"/>
    <row r="45" ht="15" customHeight="1"/>
    <row r="46" ht="15" customHeight="1"/>
    <row r="47" ht="15" customHeight="1"/>
    <row r="48"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sheetData>
  <pageMargins left="0.75" right="0.75" top="1" bottom="1" header="0.5" footer="0.5"/>
  <headerFooter alignWithMargins="0"/>
</worksheet>
</file>

<file path=xl/worksheets/sheet34.xml><?xml version="1.0" encoding="utf-8"?>
<worksheet xmlns="http://schemas.openxmlformats.org/spreadsheetml/2006/main" xmlns:r="http://schemas.openxmlformats.org/officeDocument/2006/relationships">
  <sheetPr codeName="modHTTP">
    <tabColor indexed="47"/>
  </sheetPr>
  <dimension ref="A1"/>
  <sheetViews>
    <sheetView showGridLines="0" zoomScaleNormal="100" workbookViewId="0"/>
  </sheetViews>
  <sheetFormatPr defaultRowHeight="15"/>
  <sheetData/>
  <pageMargins left="0.75" right="0.75" top="1" bottom="1" header="0.5" footer="0.5"/>
  <headerFooter alignWithMargins="0"/>
</worksheet>
</file>

<file path=xl/worksheets/sheet35.xml><?xml version="1.0" encoding="utf-8"?>
<worksheet xmlns="http://schemas.openxmlformats.org/spreadsheetml/2006/main" xmlns:r="http://schemas.openxmlformats.org/officeDocument/2006/relationships">
  <sheetPr codeName="modfrmRegion">
    <tabColor rgb="FFFFCC99"/>
  </sheetPr>
  <dimension ref="A1"/>
  <sheetViews>
    <sheetView showGridLines="0" zoomScaleNormal="100" workbookViewId="0"/>
  </sheetViews>
  <sheetFormatPr defaultRowHeight="15"/>
  <sheetData/>
  <pageMargins left="0.7" right="0.7" top="0.75" bottom="0.75" header="0.3" footer="0.3"/>
  <pageSetup paperSize="9" orientation="portrait" verticalDpi="0" r:id="rId1"/>
</worksheet>
</file>

<file path=xl/worksheets/sheet36.xml><?xml version="1.0" encoding="utf-8"?>
<worksheet xmlns="http://schemas.openxmlformats.org/spreadsheetml/2006/main" xmlns:r="http://schemas.openxmlformats.org/officeDocument/2006/relationships">
  <sheetPr codeName="MR_LIST">
    <tabColor rgb="FFFFCC99"/>
  </sheetPr>
  <dimension ref="A1"/>
  <sheetViews>
    <sheetView showGridLines="0" zoomScaleNormal="100" workbookViewId="0"/>
  </sheetViews>
  <sheetFormatPr defaultRowHeight="15"/>
  <sheetData/>
  <sheetProtection formatColumns="0" formatRows="0"/>
  <pageMargins left="0.7" right="0.7" top="0.75" bottom="0.75" header="0.3" footer="0.3"/>
</worksheet>
</file>

<file path=xl/worksheets/sheet37.xml><?xml version="1.0" encoding="utf-8"?>
<worksheet xmlns="http://schemas.openxmlformats.org/spreadsheetml/2006/main" xmlns:r="http://schemas.openxmlformats.org/officeDocument/2006/relationships">
  <sheetPr codeName="REESTR_VT">
    <tabColor indexed="47"/>
  </sheetPr>
  <dimension ref="A1"/>
  <sheetViews>
    <sheetView showGridLines="0" zoomScaleNormal="100" workbookViewId="0"/>
  </sheetViews>
  <sheetFormatPr defaultRowHeight="15"/>
  <cols>
    <col min="2" max="2" width="65.28515625" customWidth="1"/>
    <col min="3" max="3" width="41" customWidth="1"/>
  </cols>
  <sheetData/>
  <pageMargins left="0.7" right="0.7" top="0.75" bottom="0.75" header="0.3" footer="0.3"/>
</worksheet>
</file>

<file path=xl/worksheets/sheet38.xml><?xml version="1.0" encoding="utf-8"?>
<worksheet xmlns="http://schemas.openxmlformats.org/spreadsheetml/2006/main" xmlns:r="http://schemas.openxmlformats.org/officeDocument/2006/relationships">
  <sheetPr codeName="REESTR_VED">
    <tabColor indexed="47"/>
  </sheetPr>
  <dimension ref="A1:B8"/>
  <sheetViews>
    <sheetView showGridLines="0" zoomScaleNormal="100" workbookViewId="0"/>
  </sheetViews>
  <sheetFormatPr defaultRowHeight="15"/>
  <cols>
    <col min="2" max="2" width="65.28515625" customWidth="1"/>
    <col min="3" max="3" width="41" customWidth="1"/>
  </cols>
  <sheetData>
    <row r="1" spans="1:2">
      <c r="A1" t="s">
        <v>96</v>
      </c>
      <c r="B1" t="s">
        <v>97</v>
      </c>
    </row>
    <row r="2" spans="1:2">
      <c r="A2">
        <v>4189671</v>
      </c>
      <c r="B2" t="s">
        <v>660</v>
      </c>
    </row>
    <row r="3" spans="1:2">
      <c r="A3">
        <v>4189672</v>
      </c>
      <c r="B3" t="s">
        <v>661</v>
      </c>
    </row>
    <row r="4" spans="1:2">
      <c r="A4">
        <v>4189673</v>
      </c>
      <c r="B4" t="s">
        <v>662</v>
      </c>
    </row>
    <row r="5" spans="1:2">
      <c r="A5">
        <v>4189674</v>
      </c>
      <c r="B5" t="s">
        <v>663</v>
      </c>
    </row>
    <row r="6" spans="1:2">
      <c r="A6">
        <v>4189675</v>
      </c>
      <c r="B6" t="s">
        <v>664</v>
      </c>
    </row>
    <row r="7" spans="1:2">
      <c r="A7">
        <v>4189676</v>
      </c>
      <c r="B7" t="s">
        <v>665</v>
      </c>
    </row>
    <row r="8" spans="1:2">
      <c r="A8">
        <v>4189677</v>
      </c>
      <c r="B8" t="s">
        <v>666</v>
      </c>
    </row>
  </sheetData>
  <pageMargins left="0.7" right="0.7" top="0.75" bottom="0.75" header="0.3" footer="0.3"/>
</worksheet>
</file>

<file path=xl/worksheets/sheet39.xml><?xml version="1.0" encoding="utf-8"?>
<worksheet xmlns="http://schemas.openxmlformats.org/spreadsheetml/2006/main" xmlns:r="http://schemas.openxmlformats.org/officeDocument/2006/relationships">
  <sheetPr codeName="modfrmReestrObj">
    <tabColor indexed="47"/>
  </sheetPr>
  <dimension ref="A1"/>
  <sheetViews>
    <sheetView showGridLines="0" zoomScaleNormal="100" workbookViewId="0"/>
  </sheetViews>
  <sheetFormatPr defaultRowHeight="15"/>
  <sheetData/>
  <pageMargins left="0.75" right="0.75" top="1" bottom="1" header="0.5" footer="0.5"/>
  <headerFooter alignWithMargins="0"/>
</worksheet>
</file>

<file path=xl/worksheets/sheet4.xml><?xml version="1.0" encoding="utf-8"?>
<worksheet xmlns="http://schemas.openxmlformats.org/spreadsheetml/2006/main" xmlns:r="http://schemas.openxmlformats.org/officeDocument/2006/relationships">
  <sheetPr codeName="List09">
    <pageSetUpPr fitToPage="1"/>
  </sheetPr>
  <dimension ref="A1:R20"/>
  <sheetViews>
    <sheetView showGridLines="0" topLeftCell="C3" zoomScaleNormal="100" workbookViewId="0">
      <selection activeCell="E12" sqref="E12:E16"/>
    </sheetView>
  </sheetViews>
  <sheetFormatPr defaultRowHeight="15"/>
  <cols>
    <col min="1" max="2" width="9.140625" hidden="1" customWidth="1"/>
    <col min="3" max="3" width="3.7109375" customWidth="1"/>
    <col min="4" max="4" width="6.28515625" customWidth="1"/>
    <col min="5" max="5" width="46.42578125" customWidth="1"/>
    <col min="6" max="6" width="3.7109375" customWidth="1"/>
    <col min="7" max="7" width="5.7109375" customWidth="1"/>
    <col min="8" max="8" width="41.42578125" bestFit="1" customWidth="1"/>
    <col min="9" max="9" width="3.7109375" customWidth="1"/>
    <col min="10" max="10" width="5.7109375" customWidth="1"/>
    <col min="11" max="11" width="32.5703125" customWidth="1"/>
    <col min="12" max="12" width="14.85546875" customWidth="1"/>
    <col min="13" max="13" width="13.140625" hidden="1" customWidth="1"/>
    <col min="14" max="16" width="9.140625" hidden="1" customWidth="1"/>
    <col min="17" max="17" width="25.7109375" hidden="1" customWidth="1"/>
    <col min="18" max="18" width="14.42578125" hidden="1" customWidth="1"/>
  </cols>
  <sheetData>
    <row r="1" spans="2:18" ht="16.5" hidden="1" customHeight="1">
      <c r="K1" t="s">
        <v>132</v>
      </c>
      <c r="L1" t="s">
        <v>123</v>
      </c>
      <c r="M1" t="s">
        <v>131</v>
      </c>
    </row>
    <row r="2" spans="2:18" ht="16.5" hidden="1" customHeight="1"/>
    <row r="3" spans="2:18" ht="3" customHeight="1"/>
    <row r="4" spans="2:18">
      <c r="D4" s="3" t="s">
        <v>310</v>
      </c>
      <c r="E4" s="3"/>
      <c r="F4" s="3"/>
      <c r="G4" s="3"/>
      <c r="H4" s="3"/>
    </row>
    <row r="5" spans="2:18" ht="3" hidden="1" customHeight="1"/>
    <row r="6" spans="2:18" ht="20.100000000000001" hidden="1" customHeight="1">
      <c r="D6" s="3"/>
      <c r="E6" s="3"/>
      <c r="F6" s="3" t="s">
        <v>17</v>
      </c>
      <c r="G6" s="3"/>
    </row>
    <row r="7" spans="2:18" ht="45.75" customHeight="1">
      <c r="E7" s="3"/>
      <c r="F7" s="3"/>
      <c r="G7" s="3"/>
      <c r="H7" s="3"/>
      <c r="I7" s="3"/>
      <c r="J7" s="3"/>
      <c r="K7" s="3"/>
      <c r="L7" s="3"/>
    </row>
    <row r="8" spans="2:18">
      <c r="D8" s="3" t="s">
        <v>311</v>
      </c>
      <c r="E8" s="3"/>
      <c r="F8" s="3" t="s">
        <v>121</v>
      </c>
      <c r="G8" s="3"/>
      <c r="H8" s="3"/>
      <c r="I8" s="3" t="s">
        <v>122</v>
      </c>
      <c r="J8" s="3"/>
      <c r="K8" s="3"/>
      <c r="L8" s="3"/>
    </row>
    <row r="9" spans="2:18" ht="20.25" customHeight="1">
      <c r="D9" t="s">
        <v>23</v>
      </c>
      <c r="E9" t="s">
        <v>129</v>
      </c>
      <c r="F9" s="3" t="s">
        <v>23</v>
      </c>
      <c r="G9" s="3"/>
      <c r="H9" t="s">
        <v>129</v>
      </c>
      <c r="I9" s="3" t="s">
        <v>23</v>
      </c>
      <c r="J9" s="3"/>
      <c r="K9" t="s">
        <v>129</v>
      </c>
      <c r="L9" t="s">
        <v>123</v>
      </c>
    </row>
    <row r="10" spans="2:18" ht="12" customHeight="1">
      <c r="D10" t="s">
        <v>24</v>
      </c>
      <c r="E10" t="s">
        <v>0</v>
      </c>
      <c r="F10" s="3" t="s">
        <v>1</v>
      </c>
      <c r="G10" s="3"/>
      <c r="H10" t="s">
        <v>2</v>
      </c>
      <c r="I10" s="3" t="s">
        <v>11</v>
      </c>
      <c r="J10" s="3"/>
      <c r="K10" t="s">
        <v>12</v>
      </c>
      <c r="L10" t="s">
        <v>27</v>
      </c>
    </row>
    <row r="11" spans="2:18" hidden="1">
      <c r="D11">
        <v>0</v>
      </c>
      <c r="F11" t="s">
        <v>125</v>
      </c>
      <c r="I11" t="s">
        <v>125</v>
      </c>
      <c r="M11" t="s">
        <v>217</v>
      </c>
      <c r="P11" t="s">
        <v>218</v>
      </c>
      <c r="Q11" t="s">
        <v>219</v>
      </c>
      <c r="R11" t="s">
        <v>220</v>
      </c>
    </row>
    <row r="12" spans="2:18" ht="15.75" hidden="1" customHeight="1">
      <c r="B12" t="s">
        <v>130</v>
      </c>
      <c r="C12" s="3"/>
      <c r="D12" s="3">
        <v>1</v>
      </c>
      <c r="E12" s="3" t="s">
        <v>2154</v>
      </c>
      <c r="F12" t="s">
        <v>125</v>
      </c>
      <c r="G12">
        <v>0</v>
      </c>
      <c r="I12" t="s">
        <v>125</v>
      </c>
      <c r="J12" t="s">
        <v>221</v>
      </c>
      <c r="M12">
        <f>mergeValue(H12)</f>
        <v>0</v>
      </c>
      <c r="P12" t="str">
        <f t="array" ref="P12">IF(ISERROR(MATCH(MID(Q12,1,250),MID(note_ter,1,250),0)),"n","y")</f>
        <v>y</v>
      </c>
      <c r="Q12" t="s">
        <v>2154</v>
      </c>
      <c r="R12" t="str">
        <f>K12&amp;"("&amp;L12&amp;")"</f>
        <v>()</v>
      </c>
    </row>
    <row r="13" spans="2:18" ht="15" hidden="1" customHeight="1">
      <c r="B13" t="s">
        <v>130</v>
      </c>
      <c r="C13" s="3"/>
      <c r="D13" s="3"/>
      <c r="E13" s="3"/>
      <c r="F13" s="3" t="s">
        <v>125</v>
      </c>
      <c r="G13" s="3">
        <v>1</v>
      </c>
      <c r="H13" s="3" t="s">
        <v>1743</v>
      </c>
      <c r="I13" t="s">
        <v>125</v>
      </c>
      <c r="J13" t="s">
        <v>221</v>
      </c>
      <c r="M13" t="str">
        <f>mergeValue(H13)</f>
        <v>Город Брянск</v>
      </c>
      <c r="R13" t="str">
        <f>K13&amp;"("&amp;L13&amp;")"</f>
        <v>()</v>
      </c>
    </row>
    <row r="14" spans="2:18" ht="45" customHeight="1">
      <c r="B14" t="s">
        <v>130</v>
      </c>
      <c r="C14" s="3"/>
      <c r="D14" s="3"/>
      <c r="E14" s="3"/>
      <c r="F14" s="3"/>
      <c r="G14" s="3"/>
      <c r="H14" s="3"/>
      <c r="I14" t="s">
        <v>125</v>
      </c>
      <c r="J14">
        <v>1</v>
      </c>
      <c r="K14" t="s">
        <v>1743</v>
      </c>
      <c r="L14" t="s">
        <v>1744</v>
      </c>
      <c r="M14" t="str">
        <f>mergeValue(H14)</f>
        <v>Город Брянск</v>
      </c>
      <c r="R14" t="str">
        <f>K14&amp;" ("&amp;L14&amp;")"</f>
        <v>Город Брянск (15701000)</v>
      </c>
    </row>
    <row r="15" spans="2:18" ht="0.95" customHeight="1">
      <c r="C15" s="3"/>
      <c r="D15" s="3"/>
      <c r="E15" s="3"/>
      <c r="F15" s="3"/>
      <c r="G15" s="3"/>
      <c r="H15" s="3"/>
      <c r="I15" t="s">
        <v>125</v>
      </c>
      <c r="K15" t="s">
        <v>125</v>
      </c>
    </row>
    <row r="16" spans="2:18" ht="0.95" customHeight="1">
      <c r="C16" s="3"/>
      <c r="D16" s="3"/>
      <c r="E16" s="3"/>
      <c r="F16" t="s">
        <v>125</v>
      </c>
      <c r="G16" t="s">
        <v>125</v>
      </c>
      <c r="H16" t="s">
        <v>125</v>
      </c>
      <c r="I16" t="s">
        <v>125</v>
      </c>
    </row>
    <row r="17" spans="2:17" hidden="1">
      <c r="B17" t="s">
        <v>143</v>
      </c>
      <c r="E17" t="s">
        <v>125</v>
      </c>
      <c r="F17" t="s">
        <v>125</v>
      </c>
      <c r="I17" t="s">
        <v>125</v>
      </c>
      <c r="Q17" t="s">
        <v>312</v>
      </c>
    </row>
    <row r="18" spans="2:17" ht="21" customHeight="1"/>
    <row r="20" spans="2:17" ht="0.75" customHeight="1"/>
  </sheetData>
  <sheetProtection sheet="1" objects="1" scenarios="1" formatColumns="0" formatRows="0"/>
  <mergeCells count="17">
    <mergeCell ref="H13:H15"/>
    <mergeCell ref="C12:C16"/>
    <mergeCell ref="D12:D16"/>
    <mergeCell ref="E12:E16"/>
    <mergeCell ref="F13:F15"/>
    <mergeCell ref="G13:G15"/>
    <mergeCell ref="F9:G9"/>
    <mergeCell ref="I9:J9"/>
    <mergeCell ref="F10:G10"/>
    <mergeCell ref="I10:J10"/>
    <mergeCell ref="D4:H4"/>
    <mergeCell ref="D6:E6"/>
    <mergeCell ref="F6:G6"/>
    <mergeCell ref="D8:E8"/>
    <mergeCell ref="F8:H8"/>
    <mergeCell ref="I8:L8"/>
    <mergeCell ref="E7:L7"/>
  </mergeCells>
  <dataValidations count="1">
    <dataValidation type="textLength" operator="lessThanOrEqual" allowBlank="1" showInputMessage="1" showErrorMessage="1" errorTitle="Ошибка" error="Допускается ввод не более 900 символов!" sqref="E12">
      <formula1>900</formula1>
    </dataValidation>
  </dataValidations>
  <printOptions horizontalCentered="1" verticalCentered="1"/>
  <pageMargins left="0" right="0" top="0" bottom="0" header="0" footer="0.78740157480314965"/>
  <pageSetup paperSize="9" fitToHeight="0" orientation="portrait" blackAndWhite="1" r:id="rId1"/>
  <headerFooter alignWithMargins="0"/>
  <drawing r:id="rId2"/>
</worksheet>
</file>

<file path=xl/worksheets/sheet40.xml><?xml version="1.0" encoding="utf-8"?>
<worksheet xmlns="http://schemas.openxmlformats.org/spreadsheetml/2006/main" xmlns:r="http://schemas.openxmlformats.org/officeDocument/2006/relationships">
  <sheetPr codeName="OrgData">
    <tabColor indexed="47"/>
  </sheetPr>
  <dimension ref="A1"/>
  <sheetViews>
    <sheetView showGridLines="0" zoomScaleNormal="100" workbookViewId="0"/>
  </sheetViews>
  <sheetFormatPr defaultRowHeight="15"/>
  <sheetData/>
  <dataValidations count="1">
    <dataValidation type="textLength" operator="lessThanOrEqual" allowBlank="1" showInputMessage="1" showErrorMessage="1" errorTitle="Ошибка" error="Допускается ввод не более 900 символов!" sqref="F34:F35 F38:F41">
      <formula1>900</formula1>
    </dataValidation>
  </dataValidations>
  <pageMargins left="0.75" right="0.75" top="1" bottom="1" header="0.5" footer="0.5"/>
  <pageSetup paperSize="9" orientation="portrait" verticalDpi="0" r:id="rId1"/>
  <headerFooter alignWithMargins="0"/>
</worksheet>
</file>

<file path=xl/worksheets/sheet41.xml><?xml version="1.0" encoding="utf-8"?>
<worksheet xmlns="http://schemas.openxmlformats.org/spreadsheetml/2006/main" xmlns:r="http://schemas.openxmlformats.org/officeDocument/2006/relationships">
  <sheetPr codeName="modfrmReestr">
    <tabColor indexed="47"/>
  </sheetPr>
  <dimension ref="A1"/>
  <sheetViews>
    <sheetView showGridLines="0" zoomScaleNormal="100" workbookViewId="0"/>
  </sheetViews>
  <sheetFormatPr defaultRowHeight="15"/>
  <sheetData/>
  <sheetProtection formatColumns="0" formatRows="0"/>
  <phoneticPr fontId="0" type="noConversion"/>
  <pageMargins left="0.75" right="0.75" top="1" bottom="1" header="0.5" footer="0.5"/>
  <pageSetup paperSize="9" orientation="portrait" r:id="rId1"/>
  <headerFooter alignWithMargins="0"/>
</worksheet>
</file>

<file path=xl/worksheets/sheet42.xml><?xml version="1.0" encoding="utf-8"?>
<worksheet xmlns="http://schemas.openxmlformats.org/spreadsheetml/2006/main" xmlns:r="http://schemas.openxmlformats.org/officeDocument/2006/relationships">
  <sheetPr codeName="modUpdTemplMain">
    <tabColor indexed="47"/>
  </sheetPr>
  <dimension ref="A1"/>
  <sheetViews>
    <sheetView showGridLines="0" zoomScaleNormal="100" workbookViewId="0"/>
  </sheetViews>
  <sheetFormatPr defaultRowHeight="15"/>
  <sheetData/>
  <sheetProtection formatColumns="0" formatRows="0"/>
  <phoneticPr fontId="0" type="noConversion"/>
  <pageMargins left="0.75" right="0.75" top="1" bottom="1" header="0.5" footer="0.5"/>
  <pageSetup paperSize="9" orientation="portrait" r:id="rId1"/>
  <headerFooter alignWithMargins="0"/>
</worksheet>
</file>

<file path=xl/worksheets/sheet43.xml><?xml version="1.0" encoding="utf-8"?>
<worksheet xmlns="http://schemas.openxmlformats.org/spreadsheetml/2006/main" xmlns:r="http://schemas.openxmlformats.org/officeDocument/2006/relationships">
  <sheetPr codeName="TSH_REESTR_ORG">
    <tabColor indexed="47"/>
  </sheetPr>
  <dimension ref="A1:J276"/>
  <sheetViews>
    <sheetView showGridLines="0" zoomScaleNormal="100" workbookViewId="0"/>
  </sheetViews>
  <sheetFormatPr defaultRowHeight="15"/>
  <cols>
    <col min="1" max="1" width="11.5703125" customWidth="1"/>
    <col min="4" max="4" width="13" customWidth="1"/>
    <col min="6" max="6" width="15.28515625" customWidth="1"/>
    <col min="7" max="7" width="20" customWidth="1"/>
    <col min="8" max="8" width="26.85546875" customWidth="1"/>
    <col min="9" max="9" width="12.28515625" customWidth="1"/>
  </cols>
  <sheetData>
    <row r="1" spans="1:10">
      <c r="A1" t="s">
        <v>1644</v>
      </c>
      <c r="B1" t="s">
        <v>668</v>
      </c>
      <c r="C1" t="s">
        <v>669</v>
      </c>
      <c r="D1" t="s">
        <v>670</v>
      </c>
      <c r="E1" t="s">
        <v>671</v>
      </c>
      <c r="F1" t="s">
        <v>672</v>
      </c>
      <c r="G1" t="s">
        <v>673</v>
      </c>
      <c r="H1" t="s">
        <v>674</v>
      </c>
      <c r="I1" t="s">
        <v>675</v>
      </c>
    </row>
    <row r="2" spans="1:10">
      <c r="A2">
        <v>1</v>
      </c>
      <c r="B2" t="s">
        <v>676</v>
      </c>
      <c r="C2" t="s">
        <v>250</v>
      </c>
      <c r="D2" t="s">
        <v>677</v>
      </c>
      <c r="E2" t="s">
        <v>678</v>
      </c>
      <c r="F2" t="s">
        <v>679</v>
      </c>
      <c r="G2" t="s">
        <v>680</v>
      </c>
      <c r="H2" t="s">
        <v>681</v>
      </c>
      <c r="J2" t="s">
        <v>295</v>
      </c>
    </row>
    <row r="3" spans="1:10">
      <c r="A3">
        <v>2</v>
      </c>
      <c r="B3" t="s">
        <v>676</v>
      </c>
      <c r="C3" t="s">
        <v>250</v>
      </c>
      <c r="D3" t="s">
        <v>682</v>
      </c>
      <c r="E3" t="s">
        <v>683</v>
      </c>
      <c r="F3" t="s">
        <v>684</v>
      </c>
      <c r="G3" t="s">
        <v>685</v>
      </c>
      <c r="H3" t="s">
        <v>686</v>
      </c>
      <c r="J3" t="s">
        <v>295</v>
      </c>
    </row>
    <row r="4" spans="1:10">
      <c r="A4">
        <v>3</v>
      </c>
      <c r="B4" t="s">
        <v>676</v>
      </c>
      <c r="C4" t="s">
        <v>250</v>
      </c>
      <c r="D4" t="s">
        <v>687</v>
      </c>
      <c r="E4" t="s">
        <v>688</v>
      </c>
      <c r="F4" t="s">
        <v>689</v>
      </c>
      <c r="G4" t="s">
        <v>690</v>
      </c>
      <c r="J4" t="s">
        <v>295</v>
      </c>
    </row>
    <row r="5" spans="1:10">
      <c r="A5">
        <v>4</v>
      </c>
      <c r="B5" t="s">
        <v>676</v>
      </c>
      <c r="C5" t="s">
        <v>250</v>
      </c>
      <c r="D5" t="s">
        <v>691</v>
      </c>
      <c r="E5" t="s">
        <v>692</v>
      </c>
      <c r="F5" t="s">
        <v>693</v>
      </c>
      <c r="G5" t="s">
        <v>694</v>
      </c>
      <c r="H5" t="s">
        <v>695</v>
      </c>
      <c r="J5" t="s">
        <v>295</v>
      </c>
    </row>
    <row r="6" spans="1:10">
      <c r="A6">
        <v>5</v>
      </c>
      <c r="B6" t="s">
        <v>676</v>
      </c>
      <c r="C6" t="s">
        <v>250</v>
      </c>
      <c r="D6" t="s">
        <v>696</v>
      </c>
      <c r="E6" t="s">
        <v>697</v>
      </c>
      <c r="F6" t="s">
        <v>684</v>
      </c>
      <c r="G6" t="s">
        <v>698</v>
      </c>
      <c r="J6" t="s">
        <v>295</v>
      </c>
    </row>
    <row r="7" spans="1:10">
      <c r="A7">
        <v>6</v>
      </c>
      <c r="B7" t="s">
        <v>676</v>
      </c>
      <c r="C7" t="s">
        <v>250</v>
      </c>
      <c r="D7" t="s">
        <v>699</v>
      </c>
      <c r="E7" t="s">
        <v>700</v>
      </c>
      <c r="F7" t="s">
        <v>701</v>
      </c>
      <c r="G7" t="s">
        <v>680</v>
      </c>
      <c r="H7" t="s">
        <v>702</v>
      </c>
      <c r="J7" t="s">
        <v>295</v>
      </c>
    </row>
    <row r="8" spans="1:10">
      <c r="A8">
        <v>7</v>
      </c>
      <c r="B8" t="s">
        <v>676</v>
      </c>
      <c r="C8" t="s">
        <v>250</v>
      </c>
      <c r="D8" t="s">
        <v>703</v>
      </c>
      <c r="E8" t="s">
        <v>704</v>
      </c>
      <c r="F8" t="s">
        <v>705</v>
      </c>
      <c r="G8" t="s">
        <v>706</v>
      </c>
      <c r="J8" t="s">
        <v>295</v>
      </c>
    </row>
    <row r="9" spans="1:10">
      <c r="A9">
        <v>8</v>
      </c>
      <c r="B9" t="s">
        <v>676</v>
      </c>
      <c r="C9" t="s">
        <v>250</v>
      </c>
      <c r="D9" t="s">
        <v>707</v>
      </c>
      <c r="E9" t="s">
        <v>704</v>
      </c>
      <c r="F9" t="s">
        <v>705</v>
      </c>
      <c r="G9" t="s">
        <v>708</v>
      </c>
      <c r="J9" t="s">
        <v>295</v>
      </c>
    </row>
    <row r="10" spans="1:10">
      <c r="A10">
        <v>9</v>
      </c>
      <c r="B10" t="s">
        <v>676</v>
      </c>
      <c r="C10" t="s">
        <v>250</v>
      </c>
      <c r="D10" t="s">
        <v>709</v>
      </c>
      <c r="E10" t="s">
        <v>710</v>
      </c>
      <c r="F10" t="s">
        <v>711</v>
      </c>
      <c r="G10" t="s">
        <v>698</v>
      </c>
      <c r="H10" t="s">
        <v>712</v>
      </c>
      <c r="J10" t="s">
        <v>295</v>
      </c>
    </row>
    <row r="11" spans="1:10">
      <c r="A11">
        <v>10</v>
      </c>
      <c r="B11" t="s">
        <v>676</v>
      </c>
      <c r="C11" t="s">
        <v>250</v>
      </c>
      <c r="D11" t="s">
        <v>713</v>
      </c>
      <c r="E11" t="s">
        <v>714</v>
      </c>
      <c r="F11" t="s">
        <v>715</v>
      </c>
      <c r="G11" t="s">
        <v>698</v>
      </c>
      <c r="H11" t="s">
        <v>716</v>
      </c>
      <c r="J11" t="s">
        <v>295</v>
      </c>
    </row>
    <row r="12" spans="1:10">
      <c r="A12">
        <v>11</v>
      </c>
      <c r="B12" t="s">
        <v>676</v>
      </c>
      <c r="C12" t="s">
        <v>250</v>
      </c>
      <c r="D12" t="s">
        <v>717</v>
      </c>
      <c r="E12" t="s">
        <v>718</v>
      </c>
      <c r="F12" t="s">
        <v>719</v>
      </c>
      <c r="G12" t="s">
        <v>680</v>
      </c>
      <c r="H12" t="s">
        <v>720</v>
      </c>
      <c r="J12" t="s">
        <v>295</v>
      </c>
    </row>
    <row r="13" spans="1:10">
      <c r="A13">
        <v>12</v>
      </c>
      <c r="B13" t="s">
        <v>676</v>
      </c>
      <c r="C13" t="s">
        <v>250</v>
      </c>
      <c r="D13" t="s">
        <v>721</v>
      </c>
      <c r="E13" t="s">
        <v>722</v>
      </c>
      <c r="F13" t="s">
        <v>723</v>
      </c>
      <c r="G13" t="s">
        <v>680</v>
      </c>
      <c r="J13" t="s">
        <v>295</v>
      </c>
    </row>
    <row r="14" spans="1:10">
      <c r="A14">
        <v>13</v>
      </c>
      <c r="B14" t="s">
        <v>676</v>
      </c>
      <c r="C14" t="s">
        <v>250</v>
      </c>
      <c r="D14" t="s">
        <v>724</v>
      </c>
      <c r="E14" t="s">
        <v>725</v>
      </c>
      <c r="F14" t="s">
        <v>726</v>
      </c>
      <c r="G14" t="s">
        <v>680</v>
      </c>
      <c r="H14" t="s">
        <v>727</v>
      </c>
      <c r="J14" t="s">
        <v>295</v>
      </c>
    </row>
    <row r="15" spans="1:10">
      <c r="A15">
        <v>14</v>
      </c>
      <c r="B15" t="s">
        <v>676</v>
      </c>
      <c r="C15" t="s">
        <v>250</v>
      </c>
      <c r="D15" t="s">
        <v>728</v>
      </c>
      <c r="E15" t="s">
        <v>729</v>
      </c>
      <c r="F15" t="s">
        <v>730</v>
      </c>
      <c r="G15" t="s">
        <v>731</v>
      </c>
      <c r="H15" t="s">
        <v>732</v>
      </c>
      <c r="J15" t="s">
        <v>295</v>
      </c>
    </row>
    <row r="16" spans="1:10">
      <c r="A16">
        <v>15</v>
      </c>
      <c r="B16" t="s">
        <v>676</v>
      </c>
      <c r="C16" t="s">
        <v>250</v>
      </c>
      <c r="D16" t="s">
        <v>733</v>
      </c>
      <c r="E16" t="s">
        <v>734</v>
      </c>
      <c r="F16" t="s">
        <v>735</v>
      </c>
      <c r="G16" t="s">
        <v>698</v>
      </c>
      <c r="H16" t="s">
        <v>736</v>
      </c>
      <c r="J16" t="s">
        <v>295</v>
      </c>
    </row>
    <row r="17" spans="1:10">
      <c r="A17">
        <v>16</v>
      </c>
      <c r="B17" t="s">
        <v>676</v>
      </c>
      <c r="C17" t="s">
        <v>250</v>
      </c>
      <c r="D17" t="s">
        <v>737</v>
      </c>
      <c r="E17" t="s">
        <v>738</v>
      </c>
      <c r="F17" t="s">
        <v>739</v>
      </c>
      <c r="G17" t="s">
        <v>740</v>
      </c>
      <c r="J17" t="s">
        <v>295</v>
      </c>
    </row>
    <row r="18" spans="1:10">
      <c r="A18">
        <v>17</v>
      </c>
      <c r="B18" t="s">
        <v>676</v>
      </c>
      <c r="C18" t="s">
        <v>250</v>
      </c>
      <c r="D18" t="s">
        <v>741</v>
      </c>
      <c r="E18" t="s">
        <v>742</v>
      </c>
      <c r="F18" t="s">
        <v>743</v>
      </c>
      <c r="G18" t="s">
        <v>731</v>
      </c>
      <c r="J18" t="s">
        <v>295</v>
      </c>
    </row>
    <row r="19" spans="1:10">
      <c r="A19">
        <v>18</v>
      </c>
      <c r="B19" t="s">
        <v>676</v>
      </c>
      <c r="C19" t="s">
        <v>250</v>
      </c>
      <c r="D19" t="s">
        <v>744</v>
      </c>
      <c r="E19" t="s">
        <v>745</v>
      </c>
      <c r="F19" t="s">
        <v>746</v>
      </c>
      <c r="G19" t="s">
        <v>747</v>
      </c>
      <c r="J19" t="s">
        <v>295</v>
      </c>
    </row>
    <row r="20" spans="1:10">
      <c r="A20">
        <v>19</v>
      </c>
      <c r="B20" t="s">
        <v>676</v>
      </c>
      <c r="C20" t="s">
        <v>250</v>
      </c>
      <c r="D20" t="s">
        <v>748</v>
      </c>
      <c r="E20" t="s">
        <v>749</v>
      </c>
      <c r="F20" t="s">
        <v>750</v>
      </c>
      <c r="G20" t="s">
        <v>751</v>
      </c>
      <c r="J20" t="s">
        <v>295</v>
      </c>
    </row>
    <row r="21" spans="1:10">
      <c r="A21">
        <v>20</v>
      </c>
      <c r="B21" t="s">
        <v>676</v>
      </c>
      <c r="C21" t="s">
        <v>250</v>
      </c>
      <c r="D21" t="s">
        <v>752</v>
      </c>
      <c r="E21" t="s">
        <v>753</v>
      </c>
      <c r="F21" t="s">
        <v>754</v>
      </c>
      <c r="G21" t="s">
        <v>694</v>
      </c>
      <c r="J21" t="s">
        <v>295</v>
      </c>
    </row>
    <row r="22" spans="1:10">
      <c r="A22">
        <v>21</v>
      </c>
      <c r="B22" t="s">
        <v>676</v>
      </c>
      <c r="C22" t="s">
        <v>250</v>
      </c>
      <c r="D22" t="s">
        <v>755</v>
      </c>
      <c r="E22" t="s">
        <v>756</v>
      </c>
      <c r="F22" t="s">
        <v>757</v>
      </c>
      <c r="G22" t="s">
        <v>747</v>
      </c>
      <c r="J22" t="s">
        <v>295</v>
      </c>
    </row>
    <row r="23" spans="1:10">
      <c r="A23">
        <v>22</v>
      </c>
      <c r="B23" t="s">
        <v>676</v>
      </c>
      <c r="C23" t="s">
        <v>250</v>
      </c>
      <c r="D23" t="s">
        <v>758</v>
      </c>
      <c r="E23" t="s">
        <v>759</v>
      </c>
      <c r="F23" t="s">
        <v>760</v>
      </c>
      <c r="G23" t="s">
        <v>747</v>
      </c>
      <c r="J23" t="s">
        <v>295</v>
      </c>
    </row>
    <row r="24" spans="1:10">
      <c r="A24">
        <v>23</v>
      </c>
      <c r="B24" t="s">
        <v>676</v>
      </c>
      <c r="C24" t="s">
        <v>250</v>
      </c>
      <c r="D24" t="s">
        <v>761</v>
      </c>
      <c r="E24" t="s">
        <v>762</v>
      </c>
      <c r="F24" t="s">
        <v>763</v>
      </c>
      <c r="G24" t="s">
        <v>698</v>
      </c>
      <c r="J24" t="s">
        <v>295</v>
      </c>
    </row>
    <row r="25" spans="1:10">
      <c r="A25">
        <v>24</v>
      </c>
      <c r="B25" t="s">
        <v>676</v>
      </c>
      <c r="C25" t="s">
        <v>250</v>
      </c>
      <c r="D25" t="s">
        <v>764</v>
      </c>
      <c r="E25" t="s">
        <v>765</v>
      </c>
      <c r="F25" t="s">
        <v>766</v>
      </c>
      <c r="G25" t="s">
        <v>747</v>
      </c>
      <c r="J25" t="s">
        <v>295</v>
      </c>
    </row>
    <row r="26" spans="1:10">
      <c r="A26">
        <v>25</v>
      </c>
      <c r="B26" t="s">
        <v>676</v>
      </c>
      <c r="C26" t="s">
        <v>250</v>
      </c>
      <c r="D26" t="s">
        <v>767</v>
      </c>
      <c r="E26" t="s">
        <v>768</v>
      </c>
      <c r="F26" t="s">
        <v>769</v>
      </c>
      <c r="G26" t="s">
        <v>694</v>
      </c>
      <c r="J26" t="s">
        <v>295</v>
      </c>
    </row>
    <row r="27" spans="1:10">
      <c r="A27">
        <v>26</v>
      </c>
      <c r="B27" t="s">
        <v>676</v>
      </c>
      <c r="C27" t="s">
        <v>250</v>
      </c>
      <c r="D27" t="s">
        <v>770</v>
      </c>
      <c r="E27" t="s">
        <v>771</v>
      </c>
      <c r="F27" t="s">
        <v>772</v>
      </c>
      <c r="G27" t="s">
        <v>773</v>
      </c>
      <c r="H27" t="s">
        <v>774</v>
      </c>
      <c r="J27" t="s">
        <v>295</v>
      </c>
    </row>
    <row r="28" spans="1:10">
      <c r="A28">
        <v>27</v>
      </c>
      <c r="B28" t="s">
        <v>676</v>
      </c>
      <c r="C28" t="s">
        <v>250</v>
      </c>
      <c r="D28" t="s">
        <v>775</v>
      </c>
      <c r="E28" t="s">
        <v>776</v>
      </c>
      <c r="F28" t="s">
        <v>777</v>
      </c>
      <c r="G28" t="s">
        <v>680</v>
      </c>
      <c r="H28" t="s">
        <v>778</v>
      </c>
      <c r="J28" t="s">
        <v>295</v>
      </c>
    </row>
    <row r="29" spans="1:10">
      <c r="A29">
        <v>28</v>
      </c>
      <c r="B29" t="s">
        <v>676</v>
      </c>
      <c r="C29" t="s">
        <v>250</v>
      </c>
      <c r="D29" t="s">
        <v>779</v>
      </c>
      <c r="E29" t="s">
        <v>780</v>
      </c>
      <c r="F29" t="s">
        <v>781</v>
      </c>
      <c r="G29" t="s">
        <v>698</v>
      </c>
      <c r="J29" t="s">
        <v>295</v>
      </c>
    </row>
    <row r="30" spans="1:10">
      <c r="A30">
        <v>29</v>
      </c>
      <c r="B30" t="s">
        <v>676</v>
      </c>
      <c r="C30" t="s">
        <v>250</v>
      </c>
      <c r="D30" t="s">
        <v>782</v>
      </c>
      <c r="E30" t="s">
        <v>783</v>
      </c>
      <c r="F30" t="s">
        <v>784</v>
      </c>
      <c r="G30" t="s">
        <v>694</v>
      </c>
      <c r="J30" t="s">
        <v>295</v>
      </c>
    </row>
    <row r="31" spans="1:10">
      <c r="A31">
        <v>30</v>
      </c>
      <c r="B31" t="s">
        <v>676</v>
      </c>
      <c r="C31" t="s">
        <v>250</v>
      </c>
      <c r="D31" t="s">
        <v>785</v>
      </c>
      <c r="E31" t="s">
        <v>786</v>
      </c>
      <c r="F31" t="s">
        <v>787</v>
      </c>
      <c r="G31" t="s">
        <v>747</v>
      </c>
      <c r="J31" t="s">
        <v>295</v>
      </c>
    </row>
    <row r="32" spans="1:10">
      <c r="A32">
        <v>31</v>
      </c>
      <c r="B32" t="s">
        <v>676</v>
      </c>
      <c r="C32" t="s">
        <v>250</v>
      </c>
      <c r="D32" t="s">
        <v>788</v>
      </c>
      <c r="E32" t="s">
        <v>789</v>
      </c>
      <c r="F32" t="s">
        <v>790</v>
      </c>
      <c r="G32" t="s">
        <v>747</v>
      </c>
      <c r="J32" t="s">
        <v>295</v>
      </c>
    </row>
    <row r="33" spans="1:10">
      <c r="A33">
        <v>32</v>
      </c>
      <c r="B33" t="s">
        <v>676</v>
      </c>
      <c r="C33" t="s">
        <v>250</v>
      </c>
      <c r="D33" t="s">
        <v>791</v>
      </c>
      <c r="E33" t="s">
        <v>792</v>
      </c>
      <c r="F33" t="s">
        <v>793</v>
      </c>
      <c r="G33" t="s">
        <v>698</v>
      </c>
      <c r="J33" t="s">
        <v>295</v>
      </c>
    </row>
    <row r="34" spans="1:10">
      <c r="A34">
        <v>33</v>
      </c>
      <c r="B34" t="s">
        <v>676</v>
      </c>
      <c r="C34" t="s">
        <v>250</v>
      </c>
      <c r="D34" t="s">
        <v>794</v>
      </c>
      <c r="E34" t="s">
        <v>795</v>
      </c>
      <c r="F34" t="s">
        <v>796</v>
      </c>
      <c r="G34" t="s">
        <v>751</v>
      </c>
      <c r="J34" t="s">
        <v>295</v>
      </c>
    </row>
    <row r="35" spans="1:10">
      <c r="A35">
        <v>34</v>
      </c>
      <c r="B35" t="s">
        <v>676</v>
      </c>
      <c r="C35" t="s">
        <v>250</v>
      </c>
      <c r="D35" t="s">
        <v>797</v>
      </c>
      <c r="E35" t="s">
        <v>798</v>
      </c>
      <c r="F35" t="s">
        <v>799</v>
      </c>
      <c r="G35" t="s">
        <v>747</v>
      </c>
      <c r="J35" t="s">
        <v>295</v>
      </c>
    </row>
    <row r="36" spans="1:10">
      <c r="A36">
        <v>35</v>
      </c>
      <c r="B36" t="s">
        <v>676</v>
      </c>
      <c r="C36" t="s">
        <v>250</v>
      </c>
      <c r="D36" t="s">
        <v>800</v>
      </c>
      <c r="E36" t="s">
        <v>801</v>
      </c>
      <c r="F36" t="s">
        <v>802</v>
      </c>
      <c r="G36" t="s">
        <v>698</v>
      </c>
      <c r="J36" t="s">
        <v>295</v>
      </c>
    </row>
    <row r="37" spans="1:10">
      <c r="A37">
        <v>36</v>
      </c>
      <c r="B37" t="s">
        <v>676</v>
      </c>
      <c r="C37" t="s">
        <v>250</v>
      </c>
      <c r="D37" t="s">
        <v>803</v>
      </c>
      <c r="E37" t="s">
        <v>804</v>
      </c>
      <c r="F37" t="s">
        <v>805</v>
      </c>
      <c r="G37" t="s">
        <v>680</v>
      </c>
      <c r="J37" t="s">
        <v>295</v>
      </c>
    </row>
    <row r="38" spans="1:10">
      <c r="A38">
        <v>37</v>
      </c>
      <c r="B38" t="s">
        <v>676</v>
      </c>
      <c r="C38" t="s">
        <v>250</v>
      </c>
      <c r="D38" t="s">
        <v>806</v>
      </c>
      <c r="E38" t="s">
        <v>807</v>
      </c>
      <c r="F38" t="s">
        <v>808</v>
      </c>
      <c r="G38" t="s">
        <v>680</v>
      </c>
      <c r="H38" t="s">
        <v>809</v>
      </c>
      <c r="J38" t="s">
        <v>295</v>
      </c>
    </row>
    <row r="39" spans="1:10">
      <c r="A39">
        <v>38</v>
      </c>
      <c r="B39" t="s">
        <v>676</v>
      </c>
      <c r="C39" t="s">
        <v>250</v>
      </c>
      <c r="D39" t="s">
        <v>810</v>
      </c>
      <c r="E39" t="s">
        <v>811</v>
      </c>
      <c r="F39" t="s">
        <v>812</v>
      </c>
      <c r="G39" t="s">
        <v>813</v>
      </c>
      <c r="J39" t="s">
        <v>295</v>
      </c>
    </row>
    <row r="40" spans="1:10">
      <c r="A40">
        <v>39</v>
      </c>
      <c r="B40" t="s">
        <v>676</v>
      </c>
      <c r="C40" t="s">
        <v>250</v>
      </c>
      <c r="D40" t="s">
        <v>814</v>
      </c>
      <c r="E40" t="s">
        <v>815</v>
      </c>
      <c r="F40" t="s">
        <v>816</v>
      </c>
      <c r="G40" t="s">
        <v>817</v>
      </c>
      <c r="J40" t="s">
        <v>295</v>
      </c>
    </row>
    <row r="41" spans="1:10">
      <c r="A41">
        <v>40</v>
      </c>
      <c r="B41" t="s">
        <v>676</v>
      </c>
      <c r="C41" t="s">
        <v>250</v>
      </c>
      <c r="D41" t="s">
        <v>818</v>
      </c>
      <c r="E41" t="s">
        <v>819</v>
      </c>
      <c r="F41" t="s">
        <v>820</v>
      </c>
      <c r="G41" t="s">
        <v>694</v>
      </c>
      <c r="J41" t="s">
        <v>295</v>
      </c>
    </row>
    <row r="42" spans="1:10">
      <c r="A42">
        <v>41</v>
      </c>
      <c r="B42" t="s">
        <v>676</v>
      </c>
      <c r="C42" t="s">
        <v>250</v>
      </c>
      <c r="D42" t="s">
        <v>821</v>
      </c>
      <c r="E42" t="s">
        <v>822</v>
      </c>
      <c r="F42" t="s">
        <v>823</v>
      </c>
      <c r="G42" t="s">
        <v>680</v>
      </c>
      <c r="J42" t="s">
        <v>295</v>
      </c>
    </row>
    <row r="43" spans="1:10">
      <c r="A43">
        <v>42</v>
      </c>
      <c r="B43" t="s">
        <v>676</v>
      </c>
      <c r="C43" t="s">
        <v>250</v>
      </c>
      <c r="D43" t="s">
        <v>824</v>
      </c>
      <c r="E43" t="s">
        <v>825</v>
      </c>
      <c r="F43" t="s">
        <v>826</v>
      </c>
      <c r="G43" t="s">
        <v>827</v>
      </c>
      <c r="J43" t="s">
        <v>295</v>
      </c>
    </row>
    <row r="44" spans="1:10">
      <c r="A44">
        <v>43</v>
      </c>
      <c r="B44" t="s">
        <v>676</v>
      </c>
      <c r="C44" t="s">
        <v>250</v>
      </c>
      <c r="D44" t="s">
        <v>828</v>
      </c>
      <c r="E44" t="s">
        <v>829</v>
      </c>
      <c r="F44" t="s">
        <v>830</v>
      </c>
      <c r="G44" t="s">
        <v>648</v>
      </c>
      <c r="H44" t="s">
        <v>831</v>
      </c>
      <c r="J44" t="s">
        <v>295</v>
      </c>
    </row>
    <row r="45" spans="1:10">
      <c r="A45">
        <v>44</v>
      </c>
      <c r="B45" t="s">
        <v>676</v>
      </c>
      <c r="C45" t="s">
        <v>250</v>
      </c>
      <c r="D45" t="s">
        <v>832</v>
      </c>
      <c r="E45" t="s">
        <v>833</v>
      </c>
      <c r="F45" t="s">
        <v>834</v>
      </c>
      <c r="G45" t="s">
        <v>648</v>
      </c>
      <c r="H45" t="s">
        <v>835</v>
      </c>
      <c r="J45" t="s">
        <v>295</v>
      </c>
    </row>
    <row r="46" spans="1:10">
      <c r="A46">
        <v>45</v>
      </c>
      <c r="B46" t="s">
        <v>676</v>
      </c>
      <c r="C46" t="s">
        <v>250</v>
      </c>
      <c r="D46" t="s">
        <v>836</v>
      </c>
      <c r="E46" t="s">
        <v>837</v>
      </c>
      <c r="F46" t="s">
        <v>838</v>
      </c>
      <c r="G46" t="s">
        <v>694</v>
      </c>
      <c r="J46" t="s">
        <v>295</v>
      </c>
    </row>
    <row r="47" spans="1:10">
      <c r="A47">
        <v>46</v>
      </c>
      <c r="B47" t="s">
        <v>676</v>
      </c>
      <c r="C47" t="s">
        <v>250</v>
      </c>
      <c r="D47" t="s">
        <v>839</v>
      </c>
      <c r="E47" t="s">
        <v>840</v>
      </c>
      <c r="F47" t="s">
        <v>841</v>
      </c>
      <c r="G47" t="s">
        <v>694</v>
      </c>
      <c r="J47" t="s">
        <v>295</v>
      </c>
    </row>
    <row r="48" spans="1:10">
      <c r="A48">
        <v>47</v>
      </c>
      <c r="B48" t="s">
        <v>676</v>
      </c>
      <c r="C48" t="s">
        <v>250</v>
      </c>
      <c r="D48" t="s">
        <v>842</v>
      </c>
      <c r="E48" t="s">
        <v>843</v>
      </c>
      <c r="F48" t="s">
        <v>844</v>
      </c>
      <c r="G48" t="s">
        <v>694</v>
      </c>
      <c r="J48" t="s">
        <v>295</v>
      </c>
    </row>
    <row r="49" spans="1:10">
      <c r="A49">
        <v>48</v>
      </c>
      <c r="B49" t="s">
        <v>676</v>
      </c>
      <c r="C49" t="s">
        <v>250</v>
      </c>
      <c r="D49" t="s">
        <v>845</v>
      </c>
      <c r="E49" t="s">
        <v>846</v>
      </c>
      <c r="F49" t="s">
        <v>847</v>
      </c>
      <c r="G49" t="s">
        <v>747</v>
      </c>
      <c r="J49" t="s">
        <v>295</v>
      </c>
    </row>
    <row r="50" spans="1:10">
      <c r="A50">
        <v>49</v>
      </c>
      <c r="B50" t="s">
        <v>676</v>
      </c>
      <c r="C50" t="s">
        <v>250</v>
      </c>
      <c r="D50" t="s">
        <v>848</v>
      </c>
      <c r="E50" t="s">
        <v>849</v>
      </c>
      <c r="F50" t="s">
        <v>850</v>
      </c>
      <c r="G50" t="s">
        <v>694</v>
      </c>
      <c r="H50" t="s">
        <v>851</v>
      </c>
      <c r="J50" t="s">
        <v>295</v>
      </c>
    </row>
    <row r="51" spans="1:10">
      <c r="A51">
        <v>50</v>
      </c>
      <c r="B51" t="s">
        <v>676</v>
      </c>
      <c r="C51" t="s">
        <v>250</v>
      </c>
      <c r="D51" t="s">
        <v>852</v>
      </c>
      <c r="E51" t="s">
        <v>853</v>
      </c>
      <c r="F51" t="s">
        <v>854</v>
      </c>
      <c r="G51" t="s">
        <v>855</v>
      </c>
      <c r="J51" t="s">
        <v>295</v>
      </c>
    </row>
    <row r="52" spans="1:10">
      <c r="A52">
        <v>51</v>
      </c>
      <c r="B52" t="s">
        <v>676</v>
      </c>
      <c r="C52" t="s">
        <v>250</v>
      </c>
      <c r="D52" t="s">
        <v>856</v>
      </c>
      <c r="E52" t="s">
        <v>857</v>
      </c>
      <c r="F52" t="s">
        <v>858</v>
      </c>
      <c r="G52" t="s">
        <v>855</v>
      </c>
      <c r="J52" t="s">
        <v>295</v>
      </c>
    </row>
    <row r="53" spans="1:10">
      <c r="A53">
        <v>52</v>
      </c>
      <c r="B53" t="s">
        <v>676</v>
      </c>
      <c r="C53" t="s">
        <v>250</v>
      </c>
      <c r="D53" t="s">
        <v>859</v>
      </c>
      <c r="E53" t="s">
        <v>860</v>
      </c>
      <c r="F53" t="s">
        <v>861</v>
      </c>
      <c r="G53" t="s">
        <v>747</v>
      </c>
      <c r="J53" t="s">
        <v>295</v>
      </c>
    </row>
    <row r="54" spans="1:10">
      <c r="A54">
        <v>53</v>
      </c>
      <c r="B54" t="s">
        <v>676</v>
      </c>
      <c r="C54" t="s">
        <v>250</v>
      </c>
      <c r="D54" t="s">
        <v>862</v>
      </c>
      <c r="E54" t="s">
        <v>863</v>
      </c>
      <c r="F54" t="s">
        <v>864</v>
      </c>
      <c r="G54" t="s">
        <v>747</v>
      </c>
      <c r="J54" t="s">
        <v>295</v>
      </c>
    </row>
    <row r="55" spans="1:10">
      <c r="A55">
        <v>54</v>
      </c>
      <c r="B55" t="s">
        <v>676</v>
      </c>
      <c r="C55" t="s">
        <v>250</v>
      </c>
      <c r="D55" t="s">
        <v>865</v>
      </c>
      <c r="E55" t="s">
        <v>866</v>
      </c>
      <c r="F55" t="s">
        <v>867</v>
      </c>
      <c r="G55" t="s">
        <v>747</v>
      </c>
      <c r="J55" t="s">
        <v>295</v>
      </c>
    </row>
    <row r="56" spans="1:10">
      <c r="A56">
        <v>55</v>
      </c>
      <c r="B56" t="s">
        <v>676</v>
      </c>
      <c r="C56" t="s">
        <v>250</v>
      </c>
      <c r="D56" t="s">
        <v>868</v>
      </c>
      <c r="E56" t="s">
        <v>869</v>
      </c>
      <c r="F56" t="s">
        <v>870</v>
      </c>
      <c r="G56" t="s">
        <v>698</v>
      </c>
      <c r="H56" t="s">
        <v>871</v>
      </c>
      <c r="J56" t="s">
        <v>295</v>
      </c>
    </row>
    <row r="57" spans="1:10">
      <c r="A57">
        <v>56</v>
      </c>
      <c r="B57" t="s">
        <v>676</v>
      </c>
      <c r="C57" t="s">
        <v>250</v>
      </c>
      <c r="D57" t="s">
        <v>872</v>
      </c>
      <c r="E57" t="s">
        <v>873</v>
      </c>
      <c r="F57" t="s">
        <v>874</v>
      </c>
      <c r="G57" t="s">
        <v>875</v>
      </c>
      <c r="J57" t="s">
        <v>295</v>
      </c>
    </row>
    <row r="58" spans="1:10">
      <c r="A58">
        <v>57</v>
      </c>
      <c r="B58" t="s">
        <v>676</v>
      </c>
      <c r="C58" t="s">
        <v>250</v>
      </c>
      <c r="D58" t="s">
        <v>876</v>
      </c>
      <c r="E58" t="s">
        <v>877</v>
      </c>
      <c r="F58" t="s">
        <v>878</v>
      </c>
      <c r="G58" t="s">
        <v>879</v>
      </c>
      <c r="J58" t="s">
        <v>295</v>
      </c>
    </row>
    <row r="59" spans="1:10">
      <c r="A59">
        <v>58</v>
      </c>
      <c r="B59" t="s">
        <v>676</v>
      </c>
      <c r="C59" t="s">
        <v>250</v>
      </c>
      <c r="D59" t="s">
        <v>880</v>
      </c>
      <c r="E59" t="s">
        <v>881</v>
      </c>
      <c r="F59" t="s">
        <v>882</v>
      </c>
      <c r="G59" t="s">
        <v>879</v>
      </c>
      <c r="H59" t="s">
        <v>883</v>
      </c>
      <c r="J59" t="s">
        <v>295</v>
      </c>
    </row>
    <row r="60" spans="1:10">
      <c r="A60">
        <v>59</v>
      </c>
      <c r="B60" t="s">
        <v>676</v>
      </c>
      <c r="C60" t="s">
        <v>250</v>
      </c>
      <c r="D60" t="s">
        <v>884</v>
      </c>
      <c r="E60" t="s">
        <v>885</v>
      </c>
      <c r="F60" t="s">
        <v>886</v>
      </c>
      <c r="G60" t="s">
        <v>698</v>
      </c>
      <c r="H60" t="s">
        <v>887</v>
      </c>
      <c r="J60" t="s">
        <v>295</v>
      </c>
    </row>
    <row r="61" spans="1:10">
      <c r="A61">
        <v>60</v>
      </c>
      <c r="B61" t="s">
        <v>676</v>
      </c>
      <c r="C61" t="s">
        <v>250</v>
      </c>
      <c r="D61" t="s">
        <v>888</v>
      </c>
      <c r="E61" t="s">
        <v>889</v>
      </c>
      <c r="F61" t="s">
        <v>890</v>
      </c>
      <c r="G61" t="s">
        <v>879</v>
      </c>
      <c r="H61" t="s">
        <v>891</v>
      </c>
      <c r="J61" t="s">
        <v>295</v>
      </c>
    </row>
    <row r="62" spans="1:10">
      <c r="A62">
        <v>61</v>
      </c>
      <c r="B62" t="s">
        <v>676</v>
      </c>
      <c r="C62" t="s">
        <v>250</v>
      </c>
      <c r="D62" t="s">
        <v>892</v>
      </c>
      <c r="E62" t="s">
        <v>893</v>
      </c>
      <c r="F62" t="s">
        <v>894</v>
      </c>
      <c r="G62" t="s">
        <v>694</v>
      </c>
      <c r="J62" t="s">
        <v>295</v>
      </c>
    </row>
    <row r="63" spans="1:10">
      <c r="A63">
        <v>62</v>
      </c>
      <c r="B63" t="s">
        <v>676</v>
      </c>
      <c r="C63" t="s">
        <v>250</v>
      </c>
      <c r="D63" t="s">
        <v>895</v>
      </c>
      <c r="E63" t="s">
        <v>896</v>
      </c>
      <c r="F63" t="s">
        <v>897</v>
      </c>
      <c r="G63" t="s">
        <v>698</v>
      </c>
      <c r="J63" t="s">
        <v>295</v>
      </c>
    </row>
    <row r="64" spans="1:10">
      <c r="A64">
        <v>63</v>
      </c>
      <c r="B64" t="s">
        <v>676</v>
      </c>
      <c r="C64" t="s">
        <v>250</v>
      </c>
      <c r="D64" t="s">
        <v>898</v>
      </c>
      <c r="E64" t="s">
        <v>899</v>
      </c>
      <c r="F64" t="s">
        <v>900</v>
      </c>
      <c r="G64" t="s">
        <v>879</v>
      </c>
      <c r="H64" t="s">
        <v>901</v>
      </c>
      <c r="J64" t="s">
        <v>295</v>
      </c>
    </row>
    <row r="65" spans="1:10">
      <c r="A65">
        <v>64</v>
      </c>
      <c r="B65" t="s">
        <v>676</v>
      </c>
      <c r="C65" t="s">
        <v>250</v>
      </c>
      <c r="D65" t="s">
        <v>902</v>
      </c>
      <c r="E65" t="s">
        <v>903</v>
      </c>
      <c r="F65" t="s">
        <v>904</v>
      </c>
      <c r="G65" t="s">
        <v>879</v>
      </c>
      <c r="H65" t="s">
        <v>905</v>
      </c>
      <c r="J65" t="s">
        <v>295</v>
      </c>
    </row>
    <row r="66" spans="1:10">
      <c r="A66">
        <v>65</v>
      </c>
      <c r="B66" t="s">
        <v>676</v>
      </c>
      <c r="C66" t="s">
        <v>250</v>
      </c>
      <c r="D66" t="s">
        <v>906</v>
      </c>
      <c r="E66" t="s">
        <v>907</v>
      </c>
      <c r="F66" t="s">
        <v>908</v>
      </c>
      <c r="G66" t="s">
        <v>698</v>
      </c>
      <c r="H66" t="s">
        <v>909</v>
      </c>
      <c r="J66" t="s">
        <v>295</v>
      </c>
    </row>
    <row r="67" spans="1:10">
      <c r="A67">
        <v>66</v>
      </c>
      <c r="B67" t="s">
        <v>676</v>
      </c>
      <c r="C67" t="s">
        <v>250</v>
      </c>
      <c r="D67" t="s">
        <v>910</v>
      </c>
      <c r="E67" t="s">
        <v>911</v>
      </c>
      <c r="F67" t="s">
        <v>912</v>
      </c>
      <c r="G67" t="s">
        <v>879</v>
      </c>
      <c r="H67" t="s">
        <v>913</v>
      </c>
      <c r="J67" t="s">
        <v>295</v>
      </c>
    </row>
    <row r="68" spans="1:10">
      <c r="A68">
        <v>67</v>
      </c>
      <c r="B68" t="s">
        <v>676</v>
      </c>
      <c r="C68" t="s">
        <v>250</v>
      </c>
      <c r="D68" t="s">
        <v>914</v>
      </c>
      <c r="E68" t="s">
        <v>915</v>
      </c>
      <c r="F68" t="s">
        <v>916</v>
      </c>
      <c r="G68" t="s">
        <v>698</v>
      </c>
      <c r="H68" t="s">
        <v>917</v>
      </c>
      <c r="J68" t="s">
        <v>295</v>
      </c>
    </row>
    <row r="69" spans="1:10">
      <c r="A69">
        <v>68</v>
      </c>
      <c r="B69" t="s">
        <v>676</v>
      </c>
      <c r="C69" t="s">
        <v>250</v>
      </c>
      <c r="D69" t="s">
        <v>918</v>
      </c>
      <c r="E69" t="s">
        <v>919</v>
      </c>
      <c r="F69" t="s">
        <v>920</v>
      </c>
      <c r="G69" t="s">
        <v>879</v>
      </c>
      <c r="H69" t="s">
        <v>921</v>
      </c>
      <c r="J69" t="s">
        <v>295</v>
      </c>
    </row>
    <row r="70" spans="1:10">
      <c r="A70">
        <v>69</v>
      </c>
      <c r="B70" t="s">
        <v>676</v>
      </c>
      <c r="C70" t="s">
        <v>250</v>
      </c>
      <c r="D70" t="s">
        <v>922</v>
      </c>
      <c r="E70" t="s">
        <v>923</v>
      </c>
      <c r="F70" t="s">
        <v>799</v>
      </c>
      <c r="G70" t="s">
        <v>698</v>
      </c>
      <c r="J70" t="s">
        <v>295</v>
      </c>
    </row>
    <row r="71" spans="1:10">
      <c r="A71">
        <v>70</v>
      </c>
      <c r="B71" t="s">
        <v>676</v>
      </c>
      <c r="C71" t="s">
        <v>250</v>
      </c>
      <c r="D71" t="s">
        <v>924</v>
      </c>
      <c r="E71" t="s">
        <v>925</v>
      </c>
      <c r="F71" t="s">
        <v>926</v>
      </c>
      <c r="G71" t="s">
        <v>698</v>
      </c>
      <c r="H71" t="s">
        <v>927</v>
      </c>
      <c r="J71" t="s">
        <v>295</v>
      </c>
    </row>
    <row r="72" spans="1:10">
      <c r="A72">
        <v>71</v>
      </c>
      <c r="B72" t="s">
        <v>676</v>
      </c>
      <c r="C72" t="s">
        <v>250</v>
      </c>
      <c r="D72" t="s">
        <v>928</v>
      </c>
      <c r="E72" t="s">
        <v>929</v>
      </c>
      <c r="F72" t="s">
        <v>930</v>
      </c>
      <c r="G72" t="s">
        <v>694</v>
      </c>
      <c r="H72" t="s">
        <v>931</v>
      </c>
      <c r="J72" t="s">
        <v>295</v>
      </c>
    </row>
    <row r="73" spans="1:10">
      <c r="A73">
        <v>72</v>
      </c>
      <c r="B73" t="s">
        <v>676</v>
      </c>
      <c r="C73" t="s">
        <v>250</v>
      </c>
      <c r="D73" t="s">
        <v>932</v>
      </c>
      <c r="E73" t="s">
        <v>933</v>
      </c>
      <c r="F73" t="s">
        <v>934</v>
      </c>
      <c r="G73" t="s">
        <v>698</v>
      </c>
      <c r="H73" t="s">
        <v>935</v>
      </c>
      <c r="J73" t="s">
        <v>295</v>
      </c>
    </row>
    <row r="74" spans="1:10">
      <c r="A74">
        <v>73</v>
      </c>
      <c r="B74" t="s">
        <v>676</v>
      </c>
      <c r="C74" t="s">
        <v>250</v>
      </c>
      <c r="D74" t="s">
        <v>936</v>
      </c>
      <c r="E74" t="s">
        <v>937</v>
      </c>
      <c r="F74" t="s">
        <v>938</v>
      </c>
      <c r="G74" t="s">
        <v>879</v>
      </c>
      <c r="H74" t="s">
        <v>939</v>
      </c>
      <c r="J74" t="s">
        <v>295</v>
      </c>
    </row>
    <row r="75" spans="1:10">
      <c r="A75">
        <v>74</v>
      </c>
      <c r="B75" t="s">
        <v>676</v>
      </c>
      <c r="C75" t="s">
        <v>250</v>
      </c>
      <c r="D75" t="s">
        <v>940</v>
      </c>
      <c r="E75" t="s">
        <v>941</v>
      </c>
      <c r="F75" t="s">
        <v>942</v>
      </c>
      <c r="G75" t="s">
        <v>879</v>
      </c>
      <c r="H75" t="s">
        <v>943</v>
      </c>
      <c r="J75" t="s">
        <v>295</v>
      </c>
    </row>
    <row r="76" spans="1:10">
      <c r="A76">
        <v>75</v>
      </c>
      <c r="B76" t="s">
        <v>676</v>
      </c>
      <c r="C76" t="s">
        <v>250</v>
      </c>
      <c r="D76" t="s">
        <v>944</v>
      </c>
      <c r="E76" t="s">
        <v>945</v>
      </c>
      <c r="F76" t="s">
        <v>946</v>
      </c>
      <c r="G76" t="s">
        <v>875</v>
      </c>
      <c r="H76" t="s">
        <v>947</v>
      </c>
      <c r="J76" t="s">
        <v>295</v>
      </c>
    </row>
    <row r="77" spans="1:10">
      <c r="A77">
        <v>76</v>
      </c>
      <c r="B77" t="s">
        <v>676</v>
      </c>
      <c r="C77" t="s">
        <v>250</v>
      </c>
      <c r="D77" t="s">
        <v>948</v>
      </c>
      <c r="E77" t="s">
        <v>949</v>
      </c>
      <c r="F77" t="s">
        <v>950</v>
      </c>
      <c r="G77" t="s">
        <v>879</v>
      </c>
      <c r="H77" t="s">
        <v>901</v>
      </c>
      <c r="J77" t="s">
        <v>295</v>
      </c>
    </row>
    <row r="78" spans="1:10">
      <c r="A78">
        <v>77</v>
      </c>
      <c r="B78" t="s">
        <v>676</v>
      </c>
      <c r="C78" t="s">
        <v>250</v>
      </c>
      <c r="D78" t="s">
        <v>951</v>
      </c>
      <c r="E78" t="s">
        <v>952</v>
      </c>
      <c r="F78" t="s">
        <v>953</v>
      </c>
      <c r="G78" t="s">
        <v>879</v>
      </c>
      <c r="H78" t="s">
        <v>954</v>
      </c>
      <c r="J78" t="s">
        <v>295</v>
      </c>
    </row>
    <row r="79" spans="1:10">
      <c r="A79">
        <v>78</v>
      </c>
      <c r="B79" t="s">
        <v>676</v>
      </c>
      <c r="C79" t="s">
        <v>250</v>
      </c>
      <c r="D79" t="s">
        <v>955</v>
      </c>
      <c r="E79" t="s">
        <v>956</v>
      </c>
      <c r="F79" t="s">
        <v>957</v>
      </c>
      <c r="G79" t="s">
        <v>747</v>
      </c>
      <c r="J79" t="s">
        <v>295</v>
      </c>
    </row>
    <row r="80" spans="1:10">
      <c r="A80">
        <v>79</v>
      </c>
      <c r="B80" t="s">
        <v>676</v>
      </c>
      <c r="C80" t="s">
        <v>250</v>
      </c>
      <c r="D80" t="s">
        <v>958</v>
      </c>
      <c r="E80" t="s">
        <v>959</v>
      </c>
      <c r="F80" t="s">
        <v>960</v>
      </c>
      <c r="G80" t="s">
        <v>879</v>
      </c>
      <c r="H80" t="s">
        <v>961</v>
      </c>
      <c r="J80" t="s">
        <v>295</v>
      </c>
    </row>
    <row r="81" spans="1:10">
      <c r="A81">
        <v>80</v>
      </c>
      <c r="B81" t="s">
        <v>676</v>
      </c>
      <c r="C81" t="s">
        <v>250</v>
      </c>
      <c r="D81" t="s">
        <v>962</v>
      </c>
      <c r="E81" t="s">
        <v>963</v>
      </c>
      <c r="F81" t="s">
        <v>964</v>
      </c>
      <c r="G81" t="s">
        <v>879</v>
      </c>
      <c r="H81" t="s">
        <v>965</v>
      </c>
      <c r="J81" t="s">
        <v>295</v>
      </c>
    </row>
    <row r="82" spans="1:10">
      <c r="A82">
        <v>81</v>
      </c>
      <c r="B82" t="s">
        <v>676</v>
      </c>
      <c r="C82" t="s">
        <v>250</v>
      </c>
      <c r="D82" t="s">
        <v>966</v>
      </c>
      <c r="E82" t="s">
        <v>967</v>
      </c>
      <c r="F82" t="s">
        <v>968</v>
      </c>
      <c r="G82" t="s">
        <v>698</v>
      </c>
      <c r="H82" t="s">
        <v>969</v>
      </c>
      <c r="J82" t="s">
        <v>295</v>
      </c>
    </row>
    <row r="83" spans="1:10">
      <c r="A83">
        <v>82</v>
      </c>
      <c r="B83" t="s">
        <v>676</v>
      </c>
      <c r="C83" t="s">
        <v>250</v>
      </c>
      <c r="D83" t="s">
        <v>970</v>
      </c>
      <c r="E83" t="s">
        <v>967</v>
      </c>
      <c r="F83" t="s">
        <v>971</v>
      </c>
      <c r="G83" t="s">
        <v>698</v>
      </c>
      <c r="H83" t="s">
        <v>969</v>
      </c>
      <c r="J83" t="s">
        <v>295</v>
      </c>
    </row>
    <row r="84" spans="1:10">
      <c r="A84">
        <v>83</v>
      </c>
      <c r="B84" t="s">
        <v>676</v>
      </c>
      <c r="C84" t="s">
        <v>250</v>
      </c>
      <c r="D84" t="s">
        <v>972</v>
      </c>
      <c r="E84" t="s">
        <v>973</v>
      </c>
      <c r="F84" t="s">
        <v>974</v>
      </c>
      <c r="G84" t="s">
        <v>747</v>
      </c>
      <c r="J84" t="s">
        <v>295</v>
      </c>
    </row>
    <row r="85" spans="1:10">
      <c r="A85">
        <v>84</v>
      </c>
      <c r="B85" t="s">
        <v>676</v>
      </c>
      <c r="C85" t="s">
        <v>250</v>
      </c>
      <c r="D85" t="s">
        <v>975</v>
      </c>
      <c r="E85" t="s">
        <v>976</v>
      </c>
      <c r="F85" t="s">
        <v>977</v>
      </c>
      <c r="G85" t="s">
        <v>879</v>
      </c>
      <c r="H85" t="s">
        <v>978</v>
      </c>
      <c r="J85" t="s">
        <v>295</v>
      </c>
    </row>
    <row r="86" spans="1:10">
      <c r="A86">
        <v>85</v>
      </c>
      <c r="B86" t="s">
        <v>676</v>
      </c>
      <c r="C86" t="s">
        <v>250</v>
      </c>
      <c r="D86" t="s">
        <v>979</v>
      </c>
      <c r="E86" t="s">
        <v>980</v>
      </c>
      <c r="F86" t="s">
        <v>981</v>
      </c>
      <c r="G86" t="s">
        <v>694</v>
      </c>
      <c r="J86" t="s">
        <v>295</v>
      </c>
    </row>
    <row r="87" spans="1:10">
      <c r="A87">
        <v>86</v>
      </c>
      <c r="B87" t="s">
        <v>676</v>
      </c>
      <c r="C87" t="s">
        <v>250</v>
      </c>
      <c r="D87" t="s">
        <v>982</v>
      </c>
      <c r="E87" t="s">
        <v>983</v>
      </c>
      <c r="F87" t="s">
        <v>984</v>
      </c>
      <c r="G87" t="s">
        <v>879</v>
      </c>
      <c r="H87" t="s">
        <v>985</v>
      </c>
      <c r="J87" t="s">
        <v>295</v>
      </c>
    </row>
    <row r="88" spans="1:10">
      <c r="A88">
        <v>87</v>
      </c>
      <c r="B88" t="s">
        <v>676</v>
      </c>
      <c r="C88" t="s">
        <v>250</v>
      </c>
      <c r="D88" t="s">
        <v>986</v>
      </c>
      <c r="E88" t="s">
        <v>987</v>
      </c>
      <c r="F88" t="s">
        <v>988</v>
      </c>
      <c r="G88" t="s">
        <v>879</v>
      </c>
      <c r="H88" t="s">
        <v>989</v>
      </c>
      <c r="J88" t="s">
        <v>295</v>
      </c>
    </row>
    <row r="89" spans="1:10">
      <c r="A89">
        <v>88</v>
      </c>
      <c r="B89" t="s">
        <v>676</v>
      </c>
      <c r="C89" t="s">
        <v>250</v>
      </c>
      <c r="D89" t="s">
        <v>990</v>
      </c>
      <c r="E89" t="s">
        <v>991</v>
      </c>
      <c r="F89" t="s">
        <v>992</v>
      </c>
      <c r="G89" t="s">
        <v>875</v>
      </c>
      <c r="J89" t="s">
        <v>295</v>
      </c>
    </row>
    <row r="90" spans="1:10">
      <c r="A90">
        <v>89</v>
      </c>
      <c r="B90" t="s">
        <v>676</v>
      </c>
      <c r="C90" t="s">
        <v>250</v>
      </c>
      <c r="D90" t="s">
        <v>993</v>
      </c>
      <c r="E90" t="s">
        <v>994</v>
      </c>
      <c r="F90" t="s">
        <v>995</v>
      </c>
      <c r="G90" t="s">
        <v>698</v>
      </c>
      <c r="J90" t="s">
        <v>295</v>
      </c>
    </row>
    <row r="91" spans="1:10">
      <c r="A91">
        <v>90</v>
      </c>
      <c r="B91" t="s">
        <v>676</v>
      </c>
      <c r="C91" t="s">
        <v>250</v>
      </c>
      <c r="D91" t="s">
        <v>996</v>
      </c>
      <c r="E91" t="s">
        <v>997</v>
      </c>
      <c r="F91" t="s">
        <v>998</v>
      </c>
      <c r="G91" t="s">
        <v>698</v>
      </c>
      <c r="J91" t="s">
        <v>295</v>
      </c>
    </row>
    <row r="92" spans="1:10">
      <c r="A92">
        <v>91</v>
      </c>
      <c r="B92" t="s">
        <v>676</v>
      </c>
      <c r="C92" t="s">
        <v>250</v>
      </c>
      <c r="D92" t="s">
        <v>999</v>
      </c>
      <c r="E92" t="s">
        <v>1000</v>
      </c>
      <c r="F92" t="s">
        <v>1001</v>
      </c>
      <c r="G92" t="s">
        <v>879</v>
      </c>
      <c r="H92" t="s">
        <v>1002</v>
      </c>
      <c r="J92" t="s">
        <v>295</v>
      </c>
    </row>
    <row r="93" spans="1:10">
      <c r="A93">
        <v>92</v>
      </c>
      <c r="B93" t="s">
        <v>676</v>
      </c>
      <c r="C93" t="s">
        <v>250</v>
      </c>
      <c r="D93" t="s">
        <v>1003</v>
      </c>
      <c r="E93" t="s">
        <v>1004</v>
      </c>
      <c r="F93" t="s">
        <v>1005</v>
      </c>
      <c r="G93" t="s">
        <v>747</v>
      </c>
      <c r="J93" t="s">
        <v>295</v>
      </c>
    </row>
    <row r="94" spans="1:10">
      <c r="A94">
        <v>93</v>
      </c>
      <c r="B94" t="s">
        <v>676</v>
      </c>
      <c r="C94" t="s">
        <v>250</v>
      </c>
      <c r="D94" t="s">
        <v>1006</v>
      </c>
      <c r="E94" t="s">
        <v>1007</v>
      </c>
      <c r="F94" t="s">
        <v>1008</v>
      </c>
      <c r="G94" t="s">
        <v>694</v>
      </c>
      <c r="J94" t="s">
        <v>295</v>
      </c>
    </row>
    <row r="95" spans="1:10">
      <c r="A95">
        <v>94</v>
      </c>
      <c r="B95" t="s">
        <v>676</v>
      </c>
      <c r="C95" t="s">
        <v>250</v>
      </c>
      <c r="D95" t="s">
        <v>1009</v>
      </c>
      <c r="E95" t="s">
        <v>1007</v>
      </c>
      <c r="F95" t="s">
        <v>1010</v>
      </c>
      <c r="G95" t="s">
        <v>694</v>
      </c>
      <c r="J95" t="s">
        <v>295</v>
      </c>
    </row>
    <row r="96" spans="1:10">
      <c r="A96">
        <v>95</v>
      </c>
      <c r="B96" t="s">
        <v>676</v>
      </c>
      <c r="C96" t="s">
        <v>250</v>
      </c>
      <c r="D96" t="s">
        <v>1011</v>
      </c>
      <c r="E96" t="s">
        <v>1012</v>
      </c>
      <c r="F96" t="s">
        <v>1013</v>
      </c>
      <c r="G96" t="s">
        <v>694</v>
      </c>
      <c r="J96" t="s">
        <v>295</v>
      </c>
    </row>
    <row r="97" spans="1:10">
      <c r="A97">
        <v>96</v>
      </c>
      <c r="B97" t="s">
        <v>676</v>
      </c>
      <c r="C97" t="s">
        <v>250</v>
      </c>
      <c r="D97" t="s">
        <v>1014</v>
      </c>
      <c r="E97" t="s">
        <v>1015</v>
      </c>
      <c r="F97" t="s">
        <v>1016</v>
      </c>
      <c r="G97" t="s">
        <v>694</v>
      </c>
      <c r="J97" t="s">
        <v>295</v>
      </c>
    </row>
    <row r="98" spans="1:10">
      <c r="A98">
        <v>97</v>
      </c>
      <c r="B98" t="s">
        <v>676</v>
      </c>
      <c r="C98" t="s">
        <v>250</v>
      </c>
      <c r="D98" t="s">
        <v>1017</v>
      </c>
      <c r="E98" t="s">
        <v>1018</v>
      </c>
      <c r="F98" t="s">
        <v>1019</v>
      </c>
      <c r="G98" t="s">
        <v>694</v>
      </c>
      <c r="J98" t="s">
        <v>295</v>
      </c>
    </row>
    <row r="99" spans="1:10">
      <c r="A99">
        <v>98</v>
      </c>
      <c r="B99" t="s">
        <v>676</v>
      </c>
      <c r="C99" t="s">
        <v>250</v>
      </c>
      <c r="D99" t="s">
        <v>1020</v>
      </c>
      <c r="E99" t="s">
        <v>1021</v>
      </c>
      <c r="F99" t="s">
        <v>1022</v>
      </c>
      <c r="G99" t="s">
        <v>694</v>
      </c>
      <c r="J99" t="s">
        <v>295</v>
      </c>
    </row>
    <row r="100" spans="1:10">
      <c r="A100">
        <v>99</v>
      </c>
      <c r="B100" t="s">
        <v>676</v>
      </c>
      <c r="C100" t="s">
        <v>250</v>
      </c>
      <c r="D100" t="s">
        <v>1023</v>
      </c>
      <c r="E100" t="s">
        <v>1024</v>
      </c>
      <c r="F100" t="s">
        <v>1025</v>
      </c>
      <c r="G100" t="s">
        <v>879</v>
      </c>
      <c r="J100" t="s">
        <v>295</v>
      </c>
    </row>
    <row r="101" spans="1:10">
      <c r="A101">
        <v>100</v>
      </c>
      <c r="B101" t="s">
        <v>676</v>
      </c>
      <c r="C101" t="s">
        <v>250</v>
      </c>
      <c r="D101" t="s">
        <v>1026</v>
      </c>
      <c r="E101" t="s">
        <v>1027</v>
      </c>
      <c r="F101" t="s">
        <v>1028</v>
      </c>
      <c r="G101" t="s">
        <v>731</v>
      </c>
      <c r="H101" t="s">
        <v>1029</v>
      </c>
      <c r="J101" t="s">
        <v>295</v>
      </c>
    </row>
    <row r="102" spans="1:10">
      <c r="A102">
        <v>101</v>
      </c>
      <c r="B102" t="s">
        <v>676</v>
      </c>
      <c r="C102" t="s">
        <v>250</v>
      </c>
      <c r="D102" t="s">
        <v>1030</v>
      </c>
      <c r="E102" t="s">
        <v>1031</v>
      </c>
      <c r="F102" t="s">
        <v>1032</v>
      </c>
      <c r="G102" t="s">
        <v>1033</v>
      </c>
      <c r="J102" t="s">
        <v>295</v>
      </c>
    </row>
    <row r="103" spans="1:10">
      <c r="A103">
        <v>102</v>
      </c>
      <c r="B103" t="s">
        <v>676</v>
      </c>
      <c r="C103" t="s">
        <v>250</v>
      </c>
      <c r="D103" t="s">
        <v>1034</v>
      </c>
      <c r="E103" t="s">
        <v>1035</v>
      </c>
      <c r="F103" t="s">
        <v>1036</v>
      </c>
      <c r="G103" t="s">
        <v>751</v>
      </c>
      <c r="J103" t="s">
        <v>295</v>
      </c>
    </row>
    <row r="104" spans="1:10">
      <c r="A104">
        <v>103</v>
      </c>
      <c r="B104" t="s">
        <v>676</v>
      </c>
      <c r="C104" t="s">
        <v>250</v>
      </c>
      <c r="D104" t="s">
        <v>1037</v>
      </c>
      <c r="E104" t="s">
        <v>1038</v>
      </c>
      <c r="F104" t="s">
        <v>1039</v>
      </c>
      <c r="G104" t="s">
        <v>751</v>
      </c>
      <c r="J104" t="s">
        <v>295</v>
      </c>
    </row>
    <row r="105" spans="1:10">
      <c r="A105">
        <v>104</v>
      </c>
      <c r="B105" t="s">
        <v>676</v>
      </c>
      <c r="C105" t="s">
        <v>250</v>
      </c>
      <c r="D105" t="s">
        <v>1040</v>
      </c>
      <c r="E105" t="s">
        <v>1041</v>
      </c>
      <c r="F105" t="s">
        <v>1042</v>
      </c>
      <c r="G105" t="s">
        <v>751</v>
      </c>
      <c r="J105" t="s">
        <v>295</v>
      </c>
    </row>
    <row r="106" spans="1:10">
      <c r="A106">
        <v>105</v>
      </c>
      <c r="B106" t="s">
        <v>676</v>
      </c>
      <c r="C106" t="s">
        <v>250</v>
      </c>
      <c r="D106" t="s">
        <v>1043</v>
      </c>
      <c r="E106" t="s">
        <v>1044</v>
      </c>
      <c r="F106" t="s">
        <v>1045</v>
      </c>
      <c r="G106" t="s">
        <v>1046</v>
      </c>
      <c r="H106" t="s">
        <v>851</v>
      </c>
      <c r="J106" t="s">
        <v>295</v>
      </c>
    </row>
    <row r="107" spans="1:10">
      <c r="A107">
        <v>106</v>
      </c>
      <c r="B107" t="s">
        <v>676</v>
      </c>
      <c r="C107" t="s">
        <v>250</v>
      </c>
      <c r="D107" t="s">
        <v>1047</v>
      </c>
      <c r="E107" t="s">
        <v>1048</v>
      </c>
      <c r="F107" t="s">
        <v>1049</v>
      </c>
      <c r="G107" t="s">
        <v>698</v>
      </c>
      <c r="J107" t="s">
        <v>295</v>
      </c>
    </row>
    <row r="108" spans="1:10">
      <c r="A108">
        <v>107</v>
      </c>
      <c r="B108" t="s">
        <v>676</v>
      </c>
      <c r="C108" t="s">
        <v>250</v>
      </c>
      <c r="D108" t="s">
        <v>1050</v>
      </c>
      <c r="E108" t="s">
        <v>1051</v>
      </c>
      <c r="F108" t="s">
        <v>1052</v>
      </c>
      <c r="G108" t="s">
        <v>698</v>
      </c>
      <c r="H108" t="s">
        <v>778</v>
      </c>
      <c r="J108" t="s">
        <v>295</v>
      </c>
    </row>
    <row r="109" spans="1:10">
      <c r="A109">
        <v>108</v>
      </c>
      <c r="B109" t="s">
        <v>676</v>
      </c>
      <c r="C109" t="s">
        <v>250</v>
      </c>
      <c r="D109" t="s">
        <v>1053</v>
      </c>
      <c r="E109" t="s">
        <v>1054</v>
      </c>
      <c r="F109" t="s">
        <v>1055</v>
      </c>
      <c r="G109" t="s">
        <v>680</v>
      </c>
      <c r="H109" t="s">
        <v>1056</v>
      </c>
      <c r="J109" t="s">
        <v>295</v>
      </c>
    </row>
    <row r="110" spans="1:10">
      <c r="A110">
        <v>109</v>
      </c>
      <c r="B110" t="s">
        <v>676</v>
      </c>
      <c r="C110" t="s">
        <v>250</v>
      </c>
      <c r="D110" t="s">
        <v>1057</v>
      </c>
      <c r="E110" t="s">
        <v>1058</v>
      </c>
      <c r="F110" t="s">
        <v>1059</v>
      </c>
      <c r="G110" t="s">
        <v>698</v>
      </c>
      <c r="H110" t="s">
        <v>1060</v>
      </c>
      <c r="J110" t="s">
        <v>295</v>
      </c>
    </row>
    <row r="111" spans="1:10">
      <c r="A111">
        <v>110</v>
      </c>
      <c r="B111" t="s">
        <v>676</v>
      </c>
      <c r="C111" t="s">
        <v>250</v>
      </c>
      <c r="D111" t="s">
        <v>1061</v>
      </c>
      <c r="E111" t="s">
        <v>1062</v>
      </c>
      <c r="F111" t="s">
        <v>1063</v>
      </c>
      <c r="G111" t="s">
        <v>731</v>
      </c>
      <c r="J111" t="s">
        <v>295</v>
      </c>
    </row>
    <row r="112" spans="1:10">
      <c r="A112">
        <v>111</v>
      </c>
      <c r="B112" t="s">
        <v>676</v>
      </c>
      <c r="C112" t="s">
        <v>250</v>
      </c>
      <c r="D112" t="s">
        <v>1064</v>
      </c>
      <c r="E112" t="s">
        <v>1065</v>
      </c>
      <c r="F112" t="s">
        <v>1066</v>
      </c>
      <c r="G112" t="s">
        <v>879</v>
      </c>
      <c r="J112" t="s">
        <v>295</v>
      </c>
    </row>
    <row r="113" spans="1:10">
      <c r="A113">
        <v>112</v>
      </c>
      <c r="B113" t="s">
        <v>676</v>
      </c>
      <c r="C113" t="s">
        <v>250</v>
      </c>
      <c r="D113" t="s">
        <v>1067</v>
      </c>
      <c r="E113" t="s">
        <v>1068</v>
      </c>
      <c r="F113" t="s">
        <v>1069</v>
      </c>
      <c r="G113" t="s">
        <v>698</v>
      </c>
      <c r="H113" t="s">
        <v>1070</v>
      </c>
      <c r="J113" t="s">
        <v>295</v>
      </c>
    </row>
    <row r="114" spans="1:10">
      <c r="A114">
        <v>113</v>
      </c>
      <c r="B114" t="s">
        <v>676</v>
      </c>
      <c r="C114" t="s">
        <v>250</v>
      </c>
      <c r="D114" t="s">
        <v>1071</v>
      </c>
      <c r="E114" t="s">
        <v>1068</v>
      </c>
      <c r="F114" t="s">
        <v>1072</v>
      </c>
      <c r="G114" t="s">
        <v>698</v>
      </c>
      <c r="H114" t="s">
        <v>1073</v>
      </c>
      <c r="J114" t="s">
        <v>295</v>
      </c>
    </row>
    <row r="115" spans="1:10">
      <c r="A115">
        <v>114</v>
      </c>
      <c r="B115" t="s">
        <v>676</v>
      </c>
      <c r="C115" t="s">
        <v>250</v>
      </c>
      <c r="D115" t="s">
        <v>1074</v>
      </c>
      <c r="E115" t="s">
        <v>1075</v>
      </c>
      <c r="F115" t="s">
        <v>1076</v>
      </c>
      <c r="G115" t="s">
        <v>879</v>
      </c>
      <c r="H115" t="s">
        <v>1077</v>
      </c>
      <c r="J115" t="s">
        <v>295</v>
      </c>
    </row>
    <row r="116" spans="1:10">
      <c r="A116">
        <v>115</v>
      </c>
      <c r="B116" t="s">
        <v>676</v>
      </c>
      <c r="C116" t="s">
        <v>250</v>
      </c>
      <c r="D116" t="s">
        <v>1078</v>
      </c>
      <c r="E116" t="s">
        <v>1079</v>
      </c>
      <c r="F116" t="s">
        <v>1080</v>
      </c>
      <c r="G116" t="s">
        <v>879</v>
      </c>
      <c r="H116" t="s">
        <v>1081</v>
      </c>
      <c r="J116" t="s">
        <v>295</v>
      </c>
    </row>
    <row r="117" spans="1:10">
      <c r="A117">
        <v>116</v>
      </c>
      <c r="B117" t="s">
        <v>676</v>
      </c>
      <c r="C117" t="s">
        <v>250</v>
      </c>
      <c r="D117" t="s">
        <v>1082</v>
      </c>
      <c r="E117" t="s">
        <v>1083</v>
      </c>
      <c r="F117" t="s">
        <v>1084</v>
      </c>
      <c r="G117" t="s">
        <v>879</v>
      </c>
      <c r="H117" t="s">
        <v>1085</v>
      </c>
      <c r="J117" t="s">
        <v>295</v>
      </c>
    </row>
    <row r="118" spans="1:10">
      <c r="A118">
        <v>117</v>
      </c>
      <c r="B118" t="s">
        <v>676</v>
      </c>
      <c r="C118" t="s">
        <v>250</v>
      </c>
      <c r="D118" t="s">
        <v>1086</v>
      </c>
      <c r="E118" t="s">
        <v>1087</v>
      </c>
      <c r="F118" t="s">
        <v>1088</v>
      </c>
      <c r="G118" t="s">
        <v>698</v>
      </c>
      <c r="H118" t="s">
        <v>1089</v>
      </c>
      <c r="J118" t="s">
        <v>295</v>
      </c>
    </row>
    <row r="119" spans="1:10">
      <c r="A119">
        <v>118</v>
      </c>
      <c r="B119" t="s">
        <v>676</v>
      </c>
      <c r="C119" t="s">
        <v>250</v>
      </c>
      <c r="D119" t="s">
        <v>1090</v>
      </c>
      <c r="E119" t="s">
        <v>1091</v>
      </c>
      <c r="F119" t="s">
        <v>1092</v>
      </c>
      <c r="G119" t="s">
        <v>698</v>
      </c>
      <c r="H119" t="s">
        <v>778</v>
      </c>
      <c r="J119" t="s">
        <v>295</v>
      </c>
    </row>
    <row r="120" spans="1:10">
      <c r="A120">
        <v>119</v>
      </c>
      <c r="B120" t="s">
        <v>676</v>
      </c>
      <c r="C120" t="s">
        <v>250</v>
      </c>
      <c r="D120" t="s">
        <v>1093</v>
      </c>
      <c r="E120" t="s">
        <v>1094</v>
      </c>
      <c r="F120" t="s">
        <v>1095</v>
      </c>
      <c r="G120" t="s">
        <v>698</v>
      </c>
      <c r="J120" t="s">
        <v>295</v>
      </c>
    </row>
    <row r="121" spans="1:10">
      <c r="A121">
        <v>120</v>
      </c>
      <c r="B121" t="s">
        <v>676</v>
      </c>
      <c r="C121" t="s">
        <v>250</v>
      </c>
      <c r="D121" t="s">
        <v>1096</v>
      </c>
      <c r="E121" t="s">
        <v>1097</v>
      </c>
      <c r="F121" t="s">
        <v>1098</v>
      </c>
      <c r="G121" t="s">
        <v>817</v>
      </c>
      <c r="H121" t="s">
        <v>1099</v>
      </c>
      <c r="J121" t="s">
        <v>295</v>
      </c>
    </row>
    <row r="122" spans="1:10">
      <c r="A122">
        <v>121</v>
      </c>
      <c r="B122" t="s">
        <v>676</v>
      </c>
      <c r="C122" t="s">
        <v>250</v>
      </c>
      <c r="D122" t="s">
        <v>1100</v>
      </c>
      <c r="E122" t="s">
        <v>1101</v>
      </c>
      <c r="F122" t="s">
        <v>1102</v>
      </c>
      <c r="G122" t="s">
        <v>731</v>
      </c>
      <c r="J122" t="s">
        <v>295</v>
      </c>
    </row>
    <row r="123" spans="1:10">
      <c r="A123">
        <v>122</v>
      </c>
      <c r="B123" t="s">
        <v>676</v>
      </c>
      <c r="C123" t="s">
        <v>250</v>
      </c>
      <c r="D123" t="s">
        <v>1103</v>
      </c>
      <c r="E123" t="s">
        <v>1104</v>
      </c>
      <c r="F123" t="s">
        <v>1105</v>
      </c>
      <c r="G123" t="s">
        <v>879</v>
      </c>
      <c r="J123" t="s">
        <v>295</v>
      </c>
    </row>
    <row r="124" spans="1:10">
      <c r="A124">
        <v>123</v>
      </c>
      <c r="B124" t="s">
        <v>676</v>
      </c>
      <c r="C124" t="s">
        <v>250</v>
      </c>
      <c r="D124" t="s">
        <v>1106</v>
      </c>
      <c r="E124" t="s">
        <v>1107</v>
      </c>
      <c r="F124" t="s">
        <v>1108</v>
      </c>
      <c r="G124" t="s">
        <v>698</v>
      </c>
      <c r="H124" t="s">
        <v>1109</v>
      </c>
      <c r="J124" t="s">
        <v>295</v>
      </c>
    </row>
    <row r="125" spans="1:10">
      <c r="A125">
        <v>124</v>
      </c>
      <c r="B125" t="s">
        <v>676</v>
      </c>
      <c r="C125" t="s">
        <v>250</v>
      </c>
      <c r="D125" t="s">
        <v>1110</v>
      </c>
      <c r="E125" t="s">
        <v>1111</v>
      </c>
      <c r="F125" t="s">
        <v>1112</v>
      </c>
      <c r="G125" t="s">
        <v>698</v>
      </c>
      <c r="H125" t="s">
        <v>1113</v>
      </c>
      <c r="J125" t="s">
        <v>295</v>
      </c>
    </row>
    <row r="126" spans="1:10">
      <c r="A126">
        <v>125</v>
      </c>
      <c r="B126" t="s">
        <v>676</v>
      </c>
      <c r="C126" t="s">
        <v>250</v>
      </c>
      <c r="D126" t="s">
        <v>1114</v>
      </c>
      <c r="E126" t="s">
        <v>1115</v>
      </c>
      <c r="F126" t="s">
        <v>1116</v>
      </c>
      <c r="G126" t="s">
        <v>694</v>
      </c>
      <c r="H126" t="s">
        <v>778</v>
      </c>
      <c r="J126" t="s">
        <v>295</v>
      </c>
    </row>
    <row r="127" spans="1:10">
      <c r="A127">
        <v>126</v>
      </c>
      <c r="B127" t="s">
        <v>676</v>
      </c>
      <c r="C127" t="s">
        <v>250</v>
      </c>
      <c r="D127" t="s">
        <v>1117</v>
      </c>
      <c r="E127" t="s">
        <v>1118</v>
      </c>
      <c r="F127" t="s">
        <v>1119</v>
      </c>
      <c r="G127" t="s">
        <v>698</v>
      </c>
      <c r="H127" t="s">
        <v>778</v>
      </c>
      <c r="J127" t="s">
        <v>295</v>
      </c>
    </row>
    <row r="128" spans="1:10">
      <c r="A128">
        <v>127</v>
      </c>
      <c r="B128" t="s">
        <v>676</v>
      </c>
      <c r="C128" t="s">
        <v>250</v>
      </c>
      <c r="D128" t="s">
        <v>1120</v>
      </c>
      <c r="E128" t="s">
        <v>1121</v>
      </c>
      <c r="F128" t="s">
        <v>1122</v>
      </c>
      <c r="G128" t="s">
        <v>698</v>
      </c>
      <c r="H128" t="s">
        <v>1123</v>
      </c>
      <c r="J128" t="s">
        <v>295</v>
      </c>
    </row>
    <row r="129" spans="1:10">
      <c r="A129">
        <v>128</v>
      </c>
      <c r="B129" t="s">
        <v>676</v>
      </c>
      <c r="C129" t="s">
        <v>250</v>
      </c>
      <c r="D129" t="s">
        <v>1124</v>
      </c>
      <c r="E129" t="s">
        <v>1125</v>
      </c>
      <c r="F129" t="s">
        <v>1126</v>
      </c>
      <c r="G129" t="s">
        <v>694</v>
      </c>
      <c r="J129" t="s">
        <v>295</v>
      </c>
    </row>
    <row r="130" spans="1:10">
      <c r="A130">
        <v>129</v>
      </c>
      <c r="B130" t="s">
        <v>676</v>
      </c>
      <c r="C130" t="s">
        <v>250</v>
      </c>
      <c r="D130" t="s">
        <v>1127</v>
      </c>
      <c r="E130" t="s">
        <v>1128</v>
      </c>
      <c r="F130" t="s">
        <v>1129</v>
      </c>
      <c r="G130" t="s">
        <v>698</v>
      </c>
      <c r="H130" t="s">
        <v>778</v>
      </c>
      <c r="J130" t="s">
        <v>295</v>
      </c>
    </row>
    <row r="131" spans="1:10">
      <c r="A131">
        <v>130</v>
      </c>
      <c r="B131" t="s">
        <v>676</v>
      </c>
      <c r="C131" t="s">
        <v>250</v>
      </c>
      <c r="D131" t="s">
        <v>1130</v>
      </c>
      <c r="E131" t="s">
        <v>1131</v>
      </c>
      <c r="F131" t="s">
        <v>1132</v>
      </c>
      <c r="G131" t="s">
        <v>694</v>
      </c>
      <c r="H131" t="s">
        <v>1133</v>
      </c>
      <c r="J131" t="s">
        <v>295</v>
      </c>
    </row>
    <row r="132" spans="1:10">
      <c r="A132">
        <v>131</v>
      </c>
      <c r="B132" t="s">
        <v>676</v>
      </c>
      <c r="C132" t="s">
        <v>250</v>
      </c>
      <c r="D132" t="s">
        <v>1134</v>
      </c>
      <c r="E132" t="s">
        <v>1135</v>
      </c>
      <c r="F132" t="s">
        <v>1136</v>
      </c>
      <c r="G132" t="s">
        <v>694</v>
      </c>
      <c r="H132" t="s">
        <v>1137</v>
      </c>
      <c r="J132" t="s">
        <v>295</v>
      </c>
    </row>
    <row r="133" spans="1:10">
      <c r="A133">
        <v>132</v>
      </c>
      <c r="B133" t="s">
        <v>676</v>
      </c>
      <c r="C133" t="s">
        <v>250</v>
      </c>
      <c r="D133" t="s">
        <v>1138</v>
      </c>
      <c r="E133" t="s">
        <v>1139</v>
      </c>
      <c r="F133" t="s">
        <v>1136</v>
      </c>
      <c r="G133" t="s">
        <v>1140</v>
      </c>
      <c r="J133" t="s">
        <v>295</v>
      </c>
    </row>
    <row r="134" spans="1:10">
      <c r="A134">
        <v>133</v>
      </c>
      <c r="B134" t="s">
        <v>676</v>
      </c>
      <c r="C134" t="s">
        <v>250</v>
      </c>
      <c r="D134" t="s">
        <v>1141</v>
      </c>
      <c r="E134" t="s">
        <v>1142</v>
      </c>
      <c r="F134" t="s">
        <v>1143</v>
      </c>
      <c r="G134" t="s">
        <v>1144</v>
      </c>
      <c r="H134" t="s">
        <v>1145</v>
      </c>
      <c r="J134" t="s">
        <v>295</v>
      </c>
    </row>
    <row r="135" spans="1:10">
      <c r="A135">
        <v>134</v>
      </c>
      <c r="B135" t="s">
        <v>676</v>
      </c>
      <c r="C135" t="s">
        <v>250</v>
      </c>
      <c r="D135" t="s">
        <v>1146</v>
      </c>
      <c r="E135" t="s">
        <v>1147</v>
      </c>
      <c r="F135" t="s">
        <v>1148</v>
      </c>
      <c r="G135" t="s">
        <v>1149</v>
      </c>
      <c r="J135" t="s">
        <v>295</v>
      </c>
    </row>
    <row r="136" spans="1:10">
      <c r="A136">
        <v>135</v>
      </c>
      <c r="B136" t="s">
        <v>676</v>
      </c>
      <c r="C136" t="s">
        <v>250</v>
      </c>
      <c r="D136" t="s">
        <v>1150</v>
      </c>
      <c r="E136" t="s">
        <v>1151</v>
      </c>
      <c r="F136" t="s">
        <v>1152</v>
      </c>
      <c r="G136" t="s">
        <v>698</v>
      </c>
      <c r="H136" t="s">
        <v>1153</v>
      </c>
      <c r="J136" t="s">
        <v>295</v>
      </c>
    </row>
    <row r="137" spans="1:10">
      <c r="A137">
        <v>136</v>
      </c>
      <c r="B137" t="s">
        <v>676</v>
      </c>
      <c r="C137" t="s">
        <v>250</v>
      </c>
      <c r="D137" t="s">
        <v>1154</v>
      </c>
      <c r="E137" t="s">
        <v>1155</v>
      </c>
      <c r="F137" t="s">
        <v>1156</v>
      </c>
      <c r="G137" t="s">
        <v>698</v>
      </c>
      <c r="H137" t="s">
        <v>778</v>
      </c>
      <c r="J137" t="s">
        <v>295</v>
      </c>
    </row>
    <row r="138" spans="1:10">
      <c r="A138">
        <v>137</v>
      </c>
      <c r="B138" t="s">
        <v>676</v>
      </c>
      <c r="C138" t="s">
        <v>250</v>
      </c>
      <c r="D138" t="s">
        <v>1157</v>
      </c>
      <c r="E138" t="s">
        <v>1158</v>
      </c>
      <c r="F138" t="s">
        <v>1159</v>
      </c>
      <c r="G138" t="s">
        <v>698</v>
      </c>
      <c r="J138" t="s">
        <v>295</v>
      </c>
    </row>
    <row r="139" spans="1:10">
      <c r="A139">
        <v>138</v>
      </c>
      <c r="B139" t="s">
        <v>676</v>
      </c>
      <c r="C139" t="s">
        <v>250</v>
      </c>
      <c r="D139" t="s">
        <v>1160</v>
      </c>
      <c r="E139" t="s">
        <v>1161</v>
      </c>
      <c r="F139" t="s">
        <v>1162</v>
      </c>
      <c r="G139" t="s">
        <v>694</v>
      </c>
      <c r="H139" t="s">
        <v>778</v>
      </c>
      <c r="J139" t="s">
        <v>295</v>
      </c>
    </row>
    <row r="140" spans="1:10">
      <c r="A140">
        <v>139</v>
      </c>
      <c r="B140" t="s">
        <v>676</v>
      </c>
      <c r="C140" t="s">
        <v>250</v>
      </c>
      <c r="D140" t="s">
        <v>1163</v>
      </c>
      <c r="E140" t="s">
        <v>1164</v>
      </c>
      <c r="F140" t="s">
        <v>1165</v>
      </c>
      <c r="G140" t="s">
        <v>698</v>
      </c>
      <c r="H140" t="s">
        <v>1166</v>
      </c>
      <c r="J140" t="s">
        <v>295</v>
      </c>
    </row>
    <row r="141" spans="1:10">
      <c r="A141">
        <v>140</v>
      </c>
      <c r="B141" t="s">
        <v>676</v>
      </c>
      <c r="C141" t="s">
        <v>250</v>
      </c>
      <c r="D141" t="s">
        <v>1167</v>
      </c>
      <c r="E141" t="s">
        <v>1168</v>
      </c>
      <c r="F141" t="s">
        <v>1169</v>
      </c>
      <c r="G141" t="s">
        <v>698</v>
      </c>
      <c r="J141" t="s">
        <v>295</v>
      </c>
    </row>
    <row r="142" spans="1:10">
      <c r="A142">
        <v>141</v>
      </c>
      <c r="B142" t="s">
        <v>676</v>
      </c>
      <c r="C142" t="s">
        <v>250</v>
      </c>
      <c r="D142" t="s">
        <v>1170</v>
      </c>
      <c r="E142" t="s">
        <v>1168</v>
      </c>
      <c r="F142" t="s">
        <v>1171</v>
      </c>
      <c r="G142" t="s">
        <v>698</v>
      </c>
      <c r="H142" t="s">
        <v>1172</v>
      </c>
      <c r="J142" t="s">
        <v>295</v>
      </c>
    </row>
    <row r="143" spans="1:10">
      <c r="A143">
        <v>142</v>
      </c>
      <c r="B143" t="s">
        <v>676</v>
      </c>
      <c r="C143" t="s">
        <v>250</v>
      </c>
      <c r="D143" t="s">
        <v>1173</v>
      </c>
      <c r="E143" t="s">
        <v>1174</v>
      </c>
      <c r="F143" t="s">
        <v>1175</v>
      </c>
      <c r="G143" t="s">
        <v>1176</v>
      </c>
      <c r="H143" t="s">
        <v>1177</v>
      </c>
      <c r="J143" t="s">
        <v>295</v>
      </c>
    </row>
    <row r="144" spans="1:10">
      <c r="A144">
        <v>143</v>
      </c>
      <c r="B144" t="s">
        <v>676</v>
      </c>
      <c r="C144" t="s">
        <v>250</v>
      </c>
      <c r="D144" t="s">
        <v>1178</v>
      </c>
      <c r="E144" t="s">
        <v>1179</v>
      </c>
      <c r="F144" t="s">
        <v>1180</v>
      </c>
      <c r="G144" t="s">
        <v>879</v>
      </c>
      <c r="H144" t="s">
        <v>1181</v>
      </c>
      <c r="J144" t="s">
        <v>295</v>
      </c>
    </row>
    <row r="145" spans="1:10">
      <c r="A145">
        <v>144</v>
      </c>
      <c r="B145" t="s">
        <v>676</v>
      </c>
      <c r="C145" t="s">
        <v>250</v>
      </c>
      <c r="D145" t="s">
        <v>1182</v>
      </c>
      <c r="E145" t="s">
        <v>1183</v>
      </c>
      <c r="F145" t="s">
        <v>1184</v>
      </c>
      <c r="G145" t="s">
        <v>694</v>
      </c>
      <c r="H145" t="s">
        <v>1185</v>
      </c>
      <c r="J145" t="s">
        <v>295</v>
      </c>
    </row>
    <row r="146" spans="1:10">
      <c r="A146">
        <v>145</v>
      </c>
      <c r="B146" t="s">
        <v>676</v>
      </c>
      <c r="C146" t="s">
        <v>250</v>
      </c>
      <c r="D146" t="s">
        <v>1186</v>
      </c>
      <c r="E146" t="s">
        <v>1187</v>
      </c>
      <c r="F146" t="s">
        <v>1188</v>
      </c>
      <c r="G146" t="s">
        <v>698</v>
      </c>
      <c r="H146" t="s">
        <v>1189</v>
      </c>
      <c r="J146" t="s">
        <v>295</v>
      </c>
    </row>
    <row r="147" spans="1:10">
      <c r="A147">
        <v>146</v>
      </c>
      <c r="B147" t="s">
        <v>676</v>
      </c>
      <c r="C147" t="s">
        <v>250</v>
      </c>
      <c r="D147" t="s">
        <v>1190</v>
      </c>
      <c r="E147" t="s">
        <v>1191</v>
      </c>
      <c r="F147" t="s">
        <v>1192</v>
      </c>
      <c r="G147" t="s">
        <v>698</v>
      </c>
      <c r="H147" t="s">
        <v>1193</v>
      </c>
      <c r="J147" t="s">
        <v>295</v>
      </c>
    </row>
    <row r="148" spans="1:10">
      <c r="A148">
        <v>147</v>
      </c>
      <c r="B148" t="s">
        <v>676</v>
      </c>
      <c r="C148" t="s">
        <v>250</v>
      </c>
      <c r="D148" t="s">
        <v>1194</v>
      </c>
      <c r="E148" t="s">
        <v>1195</v>
      </c>
      <c r="F148" t="s">
        <v>1196</v>
      </c>
      <c r="G148" t="s">
        <v>698</v>
      </c>
      <c r="H148" t="s">
        <v>1197</v>
      </c>
      <c r="J148" t="s">
        <v>295</v>
      </c>
    </row>
    <row r="149" spans="1:10">
      <c r="A149">
        <v>148</v>
      </c>
      <c r="B149" t="s">
        <v>676</v>
      </c>
      <c r="C149" t="s">
        <v>250</v>
      </c>
      <c r="D149" t="s">
        <v>1198</v>
      </c>
      <c r="E149" t="s">
        <v>1199</v>
      </c>
      <c r="F149" t="s">
        <v>1200</v>
      </c>
      <c r="G149" t="s">
        <v>694</v>
      </c>
      <c r="H149" t="s">
        <v>1201</v>
      </c>
      <c r="J149" t="s">
        <v>295</v>
      </c>
    </row>
    <row r="150" spans="1:10">
      <c r="A150">
        <v>149</v>
      </c>
      <c r="B150" t="s">
        <v>676</v>
      </c>
      <c r="C150" t="s">
        <v>250</v>
      </c>
      <c r="D150" t="s">
        <v>1202</v>
      </c>
      <c r="E150" t="s">
        <v>1203</v>
      </c>
      <c r="F150" t="s">
        <v>1204</v>
      </c>
      <c r="G150" t="s">
        <v>698</v>
      </c>
      <c r="H150" t="s">
        <v>1205</v>
      </c>
      <c r="J150" t="s">
        <v>295</v>
      </c>
    </row>
    <row r="151" spans="1:10">
      <c r="A151">
        <v>150</v>
      </c>
      <c r="B151" t="s">
        <v>676</v>
      </c>
      <c r="C151" t="s">
        <v>250</v>
      </c>
      <c r="D151" t="s">
        <v>1206</v>
      </c>
      <c r="E151" t="s">
        <v>1207</v>
      </c>
      <c r="F151" t="s">
        <v>1208</v>
      </c>
      <c r="G151" t="s">
        <v>1209</v>
      </c>
      <c r="H151" t="s">
        <v>1210</v>
      </c>
      <c r="J151" t="s">
        <v>295</v>
      </c>
    </row>
    <row r="152" spans="1:10">
      <c r="A152">
        <v>151</v>
      </c>
      <c r="B152" t="s">
        <v>676</v>
      </c>
      <c r="C152" t="s">
        <v>250</v>
      </c>
      <c r="D152" t="s">
        <v>1211</v>
      </c>
      <c r="E152" t="s">
        <v>1207</v>
      </c>
      <c r="F152" t="s">
        <v>1208</v>
      </c>
      <c r="G152" t="s">
        <v>731</v>
      </c>
      <c r="H152" t="s">
        <v>778</v>
      </c>
      <c r="J152" t="s">
        <v>295</v>
      </c>
    </row>
    <row r="153" spans="1:10">
      <c r="A153">
        <v>152</v>
      </c>
      <c r="B153" t="s">
        <v>676</v>
      </c>
      <c r="C153" t="s">
        <v>250</v>
      </c>
      <c r="D153" t="s">
        <v>1212</v>
      </c>
      <c r="E153" t="s">
        <v>1213</v>
      </c>
      <c r="F153" t="s">
        <v>1214</v>
      </c>
      <c r="G153" t="s">
        <v>698</v>
      </c>
      <c r="H153" t="s">
        <v>1215</v>
      </c>
      <c r="J153" t="s">
        <v>295</v>
      </c>
    </row>
    <row r="154" spans="1:10">
      <c r="A154">
        <v>153</v>
      </c>
      <c r="B154" t="s">
        <v>676</v>
      </c>
      <c r="C154" t="s">
        <v>250</v>
      </c>
      <c r="D154" t="s">
        <v>1216</v>
      </c>
      <c r="E154" t="s">
        <v>1217</v>
      </c>
      <c r="F154" t="s">
        <v>1218</v>
      </c>
      <c r="G154" t="s">
        <v>698</v>
      </c>
      <c r="H154" t="s">
        <v>1219</v>
      </c>
      <c r="J154" t="s">
        <v>295</v>
      </c>
    </row>
    <row r="155" spans="1:10">
      <c r="A155">
        <v>154</v>
      </c>
      <c r="B155" t="s">
        <v>676</v>
      </c>
      <c r="C155" t="s">
        <v>250</v>
      </c>
      <c r="D155" t="s">
        <v>1220</v>
      </c>
      <c r="E155" t="s">
        <v>1221</v>
      </c>
      <c r="F155" t="s">
        <v>1222</v>
      </c>
      <c r="G155" t="s">
        <v>694</v>
      </c>
      <c r="H155" t="s">
        <v>778</v>
      </c>
      <c r="J155" t="s">
        <v>295</v>
      </c>
    </row>
    <row r="156" spans="1:10">
      <c r="A156">
        <v>155</v>
      </c>
      <c r="B156" t="s">
        <v>676</v>
      </c>
      <c r="C156" t="s">
        <v>250</v>
      </c>
      <c r="D156" t="s">
        <v>1223</v>
      </c>
      <c r="E156" t="s">
        <v>1224</v>
      </c>
      <c r="F156" t="s">
        <v>1225</v>
      </c>
      <c r="G156" t="s">
        <v>855</v>
      </c>
      <c r="H156" t="s">
        <v>1226</v>
      </c>
      <c r="J156" t="s">
        <v>295</v>
      </c>
    </row>
    <row r="157" spans="1:10">
      <c r="A157">
        <v>156</v>
      </c>
      <c r="B157" t="s">
        <v>676</v>
      </c>
      <c r="C157" t="s">
        <v>250</v>
      </c>
      <c r="D157" t="s">
        <v>1227</v>
      </c>
      <c r="E157" t="s">
        <v>1228</v>
      </c>
      <c r="F157" t="s">
        <v>1229</v>
      </c>
      <c r="G157" t="s">
        <v>1230</v>
      </c>
      <c r="J157" t="s">
        <v>295</v>
      </c>
    </row>
    <row r="158" spans="1:10">
      <c r="A158">
        <v>157</v>
      </c>
      <c r="B158" t="s">
        <v>676</v>
      </c>
      <c r="C158" t="s">
        <v>250</v>
      </c>
      <c r="D158" t="s">
        <v>1231</v>
      </c>
      <c r="E158" t="s">
        <v>1232</v>
      </c>
      <c r="F158" t="s">
        <v>1233</v>
      </c>
      <c r="G158" t="s">
        <v>731</v>
      </c>
      <c r="H158" t="s">
        <v>1234</v>
      </c>
      <c r="J158" t="s">
        <v>295</v>
      </c>
    </row>
    <row r="159" spans="1:10">
      <c r="A159">
        <v>158</v>
      </c>
      <c r="B159" t="s">
        <v>676</v>
      </c>
      <c r="C159" t="s">
        <v>250</v>
      </c>
      <c r="D159" t="s">
        <v>1235</v>
      </c>
      <c r="E159" t="s">
        <v>1236</v>
      </c>
      <c r="F159" t="s">
        <v>1237</v>
      </c>
      <c r="G159" t="s">
        <v>747</v>
      </c>
      <c r="J159" t="s">
        <v>295</v>
      </c>
    </row>
    <row r="160" spans="1:10">
      <c r="A160">
        <v>159</v>
      </c>
      <c r="B160" t="s">
        <v>676</v>
      </c>
      <c r="C160" t="s">
        <v>250</v>
      </c>
      <c r="D160" t="s">
        <v>1238</v>
      </c>
      <c r="E160" t="s">
        <v>1239</v>
      </c>
      <c r="F160" t="s">
        <v>1240</v>
      </c>
      <c r="G160" t="s">
        <v>731</v>
      </c>
      <c r="H160" t="s">
        <v>1241</v>
      </c>
      <c r="J160" t="s">
        <v>295</v>
      </c>
    </row>
    <row r="161" spans="1:10">
      <c r="A161">
        <v>160</v>
      </c>
      <c r="B161" t="s">
        <v>676</v>
      </c>
      <c r="C161" t="s">
        <v>250</v>
      </c>
      <c r="D161" t="s">
        <v>1242</v>
      </c>
      <c r="E161" t="s">
        <v>1243</v>
      </c>
      <c r="F161" t="s">
        <v>1244</v>
      </c>
      <c r="G161" t="s">
        <v>698</v>
      </c>
      <c r="H161" t="s">
        <v>1245</v>
      </c>
      <c r="J161" t="s">
        <v>295</v>
      </c>
    </row>
    <row r="162" spans="1:10">
      <c r="A162">
        <v>161</v>
      </c>
      <c r="B162" t="s">
        <v>676</v>
      </c>
      <c r="C162" t="s">
        <v>250</v>
      </c>
      <c r="D162" t="s">
        <v>1246</v>
      </c>
      <c r="E162" t="s">
        <v>1247</v>
      </c>
      <c r="F162" t="s">
        <v>1248</v>
      </c>
      <c r="G162" t="s">
        <v>698</v>
      </c>
      <c r="H162" t="s">
        <v>1249</v>
      </c>
      <c r="J162" t="s">
        <v>295</v>
      </c>
    </row>
    <row r="163" spans="1:10">
      <c r="A163">
        <v>162</v>
      </c>
      <c r="B163" t="s">
        <v>676</v>
      </c>
      <c r="C163" t="s">
        <v>250</v>
      </c>
      <c r="D163" t="s">
        <v>1250</v>
      </c>
      <c r="E163" t="s">
        <v>1251</v>
      </c>
      <c r="F163" t="s">
        <v>1252</v>
      </c>
      <c r="G163" t="s">
        <v>698</v>
      </c>
      <c r="H163" t="s">
        <v>1253</v>
      </c>
      <c r="J163" t="s">
        <v>295</v>
      </c>
    </row>
    <row r="164" spans="1:10">
      <c r="A164">
        <v>163</v>
      </c>
      <c r="B164" t="s">
        <v>676</v>
      </c>
      <c r="C164" t="s">
        <v>250</v>
      </c>
      <c r="D164" t="s">
        <v>1254</v>
      </c>
      <c r="E164" t="s">
        <v>1255</v>
      </c>
      <c r="F164" t="s">
        <v>1256</v>
      </c>
      <c r="G164" t="s">
        <v>751</v>
      </c>
      <c r="J164" t="s">
        <v>295</v>
      </c>
    </row>
    <row r="165" spans="1:10">
      <c r="A165">
        <v>164</v>
      </c>
      <c r="B165" t="s">
        <v>676</v>
      </c>
      <c r="C165" t="s">
        <v>250</v>
      </c>
      <c r="D165" t="s">
        <v>1257</v>
      </c>
      <c r="E165" t="s">
        <v>1258</v>
      </c>
      <c r="F165" t="s">
        <v>1259</v>
      </c>
      <c r="G165" t="s">
        <v>1260</v>
      </c>
      <c r="J165" t="s">
        <v>295</v>
      </c>
    </row>
    <row r="166" spans="1:10">
      <c r="A166">
        <v>165</v>
      </c>
      <c r="B166" t="s">
        <v>676</v>
      </c>
      <c r="C166" t="s">
        <v>250</v>
      </c>
      <c r="D166" t="s">
        <v>1261</v>
      </c>
      <c r="E166" t="s">
        <v>1262</v>
      </c>
      <c r="F166" t="s">
        <v>1263</v>
      </c>
      <c r="G166" t="s">
        <v>751</v>
      </c>
      <c r="J166" t="s">
        <v>295</v>
      </c>
    </row>
    <row r="167" spans="1:10">
      <c r="A167">
        <v>166</v>
      </c>
      <c r="B167" t="s">
        <v>676</v>
      </c>
      <c r="C167" t="s">
        <v>250</v>
      </c>
      <c r="D167" t="s">
        <v>1264</v>
      </c>
      <c r="E167" t="s">
        <v>1265</v>
      </c>
      <c r="F167" t="s">
        <v>723</v>
      </c>
      <c r="G167" t="s">
        <v>751</v>
      </c>
      <c r="J167" t="s">
        <v>295</v>
      </c>
    </row>
    <row r="168" spans="1:10">
      <c r="A168">
        <v>167</v>
      </c>
      <c r="B168" t="s">
        <v>676</v>
      </c>
      <c r="C168" t="s">
        <v>250</v>
      </c>
      <c r="D168" t="s">
        <v>1266</v>
      </c>
      <c r="E168" t="s">
        <v>1267</v>
      </c>
      <c r="F168" t="s">
        <v>1268</v>
      </c>
      <c r="G168" t="s">
        <v>731</v>
      </c>
      <c r="J168" t="s">
        <v>295</v>
      </c>
    </row>
    <row r="169" spans="1:10">
      <c r="A169">
        <v>168</v>
      </c>
      <c r="B169" t="s">
        <v>676</v>
      </c>
      <c r="C169" t="s">
        <v>250</v>
      </c>
      <c r="D169" t="s">
        <v>1269</v>
      </c>
      <c r="E169" t="s">
        <v>1270</v>
      </c>
      <c r="F169" t="s">
        <v>1208</v>
      </c>
      <c r="G169" t="s">
        <v>1271</v>
      </c>
      <c r="H169" t="s">
        <v>1210</v>
      </c>
      <c r="J169" t="s">
        <v>295</v>
      </c>
    </row>
    <row r="170" spans="1:10">
      <c r="A170">
        <v>169</v>
      </c>
      <c r="B170" t="s">
        <v>676</v>
      </c>
      <c r="C170" t="s">
        <v>250</v>
      </c>
      <c r="D170" t="s">
        <v>1272</v>
      </c>
      <c r="E170" t="s">
        <v>1273</v>
      </c>
      <c r="F170" t="s">
        <v>1274</v>
      </c>
      <c r="G170" t="s">
        <v>694</v>
      </c>
      <c r="J170" t="s">
        <v>295</v>
      </c>
    </row>
    <row r="171" spans="1:10">
      <c r="A171">
        <v>170</v>
      </c>
      <c r="B171" t="s">
        <v>676</v>
      </c>
      <c r="C171" t="s">
        <v>250</v>
      </c>
      <c r="D171" t="s">
        <v>1275</v>
      </c>
      <c r="E171" t="s">
        <v>1276</v>
      </c>
      <c r="F171" t="s">
        <v>1277</v>
      </c>
      <c r="G171" t="s">
        <v>698</v>
      </c>
      <c r="J171" t="s">
        <v>295</v>
      </c>
    </row>
    <row r="172" spans="1:10">
      <c r="A172">
        <v>171</v>
      </c>
      <c r="B172" t="s">
        <v>676</v>
      </c>
      <c r="C172" t="s">
        <v>250</v>
      </c>
      <c r="D172" t="s">
        <v>1278</v>
      </c>
      <c r="E172" t="s">
        <v>1279</v>
      </c>
      <c r="F172" t="s">
        <v>1280</v>
      </c>
      <c r="G172" t="s">
        <v>694</v>
      </c>
      <c r="J172" t="s">
        <v>295</v>
      </c>
    </row>
    <row r="173" spans="1:10">
      <c r="A173">
        <v>172</v>
      </c>
      <c r="B173" t="s">
        <v>676</v>
      </c>
      <c r="C173" t="s">
        <v>250</v>
      </c>
      <c r="D173" t="s">
        <v>1281</v>
      </c>
      <c r="E173" t="s">
        <v>1282</v>
      </c>
      <c r="F173" t="s">
        <v>1283</v>
      </c>
      <c r="G173" t="s">
        <v>747</v>
      </c>
      <c r="J173" t="s">
        <v>295</v>
      </c>
    </row>
    <row r="174" spans="1:10">
      <c r="A174">
        <v>173</v>
      </c>
      <c r="B174" t="s">
        <v>676</v>
      </c>
      <c r="C174" t="s">
        <v>250</v>
      </c>
      <c r="D174" t="s">
        <v>1284</v>
      </c>
      <c r="E174" t="s">
        <v>1285</v>
      </c>
      <c r="F174" t="s">
        <v>1286</v>
      </c>
      <c r="G174" t="s">
        <v>680</v>
      </c>
      <c r="J174" t="s">
        <v>295</v>
      </c>
    </row>
    <row r="175" spans="1:10">
      <c r="A175">
        <v>174</v>
      </c>
      <c r="B175" t="s">
        <v>676</v>
      </c>
      <c r="C175" t="s">
        <v>250</v>
      </c>
      <c r="D175" t="s">
        <v>1287</v>
      </c>
      <c r="E175" t="s">
        <v>1288</v>
      </c>
      <c r="F175" t="s">
        <v>1289</v>
      </c>
      <c r="G175" t="s">
        <v>698</v>
      </c>
      <c r="H175" t="s">
        <v>1290</v>
      </c>
      <c r="J175" t="s">
        <v>295</v>
      </c>
    </row>
    <row r="176" spans="1:10">
      <c r="A176">
        <v>175</v>
      </c>
      <c r="B176" t="s">
        <v>676</v>
      </c>
      <c r="C176" t="s">
        <v>250</v>
      </c>
      <c r="D176" t="s">
        <v>1291</v>
      </c>
      <c r="E176" t="s">
        <v>1292</v>
      </c>
      <c r="F176" t="s">
        <v>1293</v>
      </c>
      <c r="G176" t="s">
        <v>1294</v>
      </c>
      <c r="H176" t="s">
        <v>1295</v>
      </c>
      <c r="J176" t="s">
        <v>295</v>
      </c>
    </row>
    <row r="177" spans="1:10">
      <c r="A177">
        <v>176</v>
      </c>
      <c r="B177" t="s">
        <v>676</v>
      </c>
      <c r="C177" t="s">
        <v>250</v>
      </c>
      <c r="D177" t="s">
        <v>1296</v>
      </c>
      <c r="E177" t="s">
        <v>1297</v>
      </c>
      <c r="F177" t="s">
        <v>723</v>
      </c>
      <c r="G177" t="s">
        <v>1298</v>
      </c>
      <c r="J177" t="s">
        <v>295</v>
      </c>
    </row>
    <row r="178" spans="1:10">
      <c r="A178">
        <v>177</v>
      </c>
      <c r="B178" t="s">
        <v>676</v>
      </c>
      <c r="C178" t="s">
        <v>250</v>
      </c>
      <c r="D178" t="s">
        <v>1299</v>
      </c>
      <c r="E178" t="s">
        <v>1300</v>
      </c>
      <c r="F178" t="s">
        <v>1301</v>
      </c>
      <c r="G178" t="s">
        <v>680</v>
      </c>
      <c r="J178" t="s">
        <v>295</v>
      </c>
    </row>
    <row r="179" spans="1:10">
      <c r="A179">
        <v>178</v>
      </c>
      <c r="B179" t="s">
        <v>676</v>
      </c>
      <c r="C179" t="s">
        <v>250</v>
      </c>
      <c r="D179" t="s">
        <v>1302</v>
      </c>
      <c r="E179" t="s">
        <v>1303</v>
      </c>
      <c r="F179" t="s">
        <v>1304</v>
      </c>
      <c r="G179" t="s">
        <v>731</v>
      </c>
      <c r="H179" t="s">
        <v>1305</v>
      </c>
      <c r="J179" t="s">
        <v>295</v>
      </c>
    </row>
    <row r="180" spans="1:10">
      <c r="A180">
        <v>179</v>
      </c>
      <c r="B180" t="s">
        <v>676</v>
      </c>
      <c r="C180" t="s">
        <v>250</v>
      </c>
      <c r="D180" t="s">
        <v>1306</v>
      </c>
      <c r="E180" t="s">
        <v>1307</v>
      </c>
      <c r="F180" t="s">
        <v>1308</v>
      </c>
      <c r="G180" t="s">
        <v>879</v>
      </c>
      <c r="H180" t="s">
        <v>1309</v>
      </c>
      <c r="J180" t="s">
        <v>295</v>
      </c>
    </row>
    <row r="181" spans="1:10">
      <c r="A181">
        <v>180</v>
      </c>
      <c r="B181" t="s">
        <v>676</v>
      </c>
      <c r="C181" t="s">
        <v>250</v>
      </c>
      <c r="D181" t="s">
        <v>1310</v>
      </c>
      <c r="E181" t="s">
        <v>1311</v>
      </c>
      <c r="F181" t="s">
        <v>1312</v>
      </c>
      <c r="G181" t="s">
        <v>694</v>
      </c>
      <c r="H181" t="s">
        <v>1313</v>
      </c>
      <c r="J181" t="s">
        <v>295</v>
      </c>
    </row>
    <row r="182" spans="1:10">
      <c r="A182">
        <v>181</v>
      </c>
      <c r="B182" t="s">
        <v>676</v>
      </c>
      <c r="C182" t="s">
        <v>250</v>
      </c>
      <c r="D182" t="s">
        <v>1314</v>
      </c>
      <c r="E182" t="s">
        <v>1311</v>
      </c>
      <c r="F182" t="s">
        <v>1315</v>
      </c>
      <c r="G182" t="s">
        <v>698</v>
      </c>
      <c r="H182" t="s">
        <v>1316</v>
      </c>
      <c r="J182" t="s">
        <v>295</v>
      </c>
    </row>
    <row r="183" spans="1:10">
      <c r="A183">
        <v>182</v>
      </c>
      <c r="B183" t="s">
        <v>676</v>
      </c>
      <c r="C183" t="s">
        <v>250</v>
      </c>
      <c r="D183" t="s">
        <v>1317</v>
      </c>
      <c r="E183" t="s">
        <v>1318</v>
      </c>
      <c r="F183" t="s">
        <v>1319</v>
      </c>
      <c r="G183" t="s">
        <v>648</v>
      </c>
      <c r="H183" t="s">
        <v>1320</v>
      </c>
      <c r="J183" t="s">
        <v>295</v>
      </c>
    </row>
    <row r="184" spans="1:10">
      <c r="A184">
        <v>183</v>
      </c>
      <c r="B184" t="s">
        <v>676</v>
      </c>
      <c r="C184" t="s">
        <v>250</v>
      </c>
      <c r="D184" t="s">
        <v>1321</v>
      </c>
      <c r="E184" t="s">
        <v>1318</v>
      </c>
      <c r="F184" t="s">
        <v>1322</v>
      </c>
      <c r="G184" t="s">
        <v>680</v>
      </c>
      <c r="H184" t="s">
        <v>1320</v>
      </c>
      <c r="J184" t="s">
        <v>295</v>
      </c>
    </row>
    <row r="185" spans="1:10">
      <c r="A185">
        <v>184</v>
      </c>
      <c r="B185" t="s">
        <v>676</v>
      </c>
      <c r="C185" t="s">
        <v>250</v>
      </c>
      <c r="D185" t="s">
        <v>1323</v>
      </c>
      <c r="E185" t="s">
        <v>1324</v>
      </c>
      <c r="F185" t="s">
        <v>1325</v>
      </c>
      <c r="G185" t="s">
        <v>731</v>
      </c>
      <c r="H185" t="s">
        <v>1326</v>
      </c>
      <c r="J185" t="s">
        <v>295</v>
      </c>
    </row>
    <row r="186" spans="1:10">
      <c r="A186">
        <v>185</v>
      </c>
      <c r="B186" t="s">
        <v>676</v>
      </c>
      <c r="C186" t="s">
        <v>250</v>
      </c>
      <c r="D186" t="s">
        <v>1327</v>
      </c>
      <c r="E186" t="s">
        <v>1328</v>
      </c>
      <c r="F186" t="s">
        <v>1329</v>
      </c>
      <c r="G186" t="s">
        <v>747</v>
      </c>
      <c r="J186" t="s">
        <v>295</v>
      </c>
    </row>
    <row r="187" spans="1:10">
      <c r="A187">
        <v>186</v>
      </c>
      <c r="B187" t="s">
        <v>676</v>
      </c>
      <c r="C187" t="s">
        <v>250</v>
      </c>
      <c r="D187" t="s">
        <v>1330</v>
      </c>
      <c r="E187" t="s">
        <v>1331</v>
      </c>
      <c r="F187" t="s">
        <v>1332</v>
      </c>
      <c r="G187" t="s">
        <v>694</v>
      </c>
      <c r="H187" t="s">
        <v>1333</v>
      </c>
      <c r="J187" t="s">
        <v>295</v>
      </c>
    </row>
    <row r="188" spans="1:10">
      <c r="A188">
        <v>187</v>
      </c>
      <c r="B188" t="s">
        <v>676</v>
      </c>
      <c r="C188" t="s">
        <v>250</v>
      </c>
      <c r="D188" t="s">
        <v>1334</v>
      </c>
      <c r="E188" t="s">
        <v>1335</v>
      </c>
      <c r="F188" t="s">
        <v>1336</v>
      </c>
      <c r="G188" t="s">
        <v>680</v>
      </c>
      <c r="H188" t="s">
        <v>695</v>
      </c>
      <c r="J188" t="s">
        <v>295</v>
      </c>
    </row>
    <row r="189" spans="1:10">
      <c r="A189">
        <v>188</v>
      </c>
      <c r="B189" t="s">
        <v>676</v>
      </c>
      <c r="C189" t="s">
        <v>250</v>
      </c>
      <c r="D189" t="s">
        <v>1337</v>
      </c>
      <c r="E189" t="s">
        <v>1338</v>
      </c>
      <c r="F189" t="s">
        <v>1339</v>
      </c>
      <c r="G189" t="s">
        <v>680</v>
      </c>
      <c r="H189" t="s">
        <v>1185</v>
      </c>
      <c r="J189" t="s">
        <v>295</v>
      </c>
    </row>
    <row r="190" spans="1:10">
      <c r="A190">
        <v>189</v>
      </c>
      <c r="B190" t="s">
        <v>676</v>
      </c>
      <c r="C190" t="s">
        <v>250</v>
      </c>
      <c r="D190" t="s">
        <v>1340</v>
      </c>
      <c r="E190" t="s">
        <v>1341</v>
      </c>
      <c r="F190" t="s">
        <v>1342</v>
      </c>
      <c r="G190" t="s">
        <v>680</v>
      </c>
      <c r="H190" t="s">
        <v>1343</v>
      </c>
      <c r="J190" t="s">
        <v>295</v>
      </c>
    </row>
    <row r="191" spans="1:10">
      <c r="A191">
        <v>190</v>
      </c>
      <c r="B191" t="s">
        <v>676</v>
      </c>
      <c r="C191" t="s">
        <v>250</v>
      </c>
      <c r="D191" t="s">
        <v>1344</v>
      </c>
      <c r="E191" t="s">
        <v>1341</v>
      </c>
      <c r="F191" t="s">
        <v>1345</v>
      </c>
      <c r="G191" t="s">
        <v>680</v>
      </c>
      <c r="J191" t="s">
        <v>295</v>
      </c>
    </row>
    <row r="192" spans="1:10">
      <c r="A192">
        <v>191</v>
      </c>
      <c r="B192" t="s">
        <v>676</v>
      </c>
      <c r="C192" t="s">
        <v>250</v>
      </c>
      <c r="D192" t="s">
        <v>1346</v>
      </c>
      <c r="E192" t="s">
        <v>1347</v>
      </c>
      <c r="F192" t="s">
        <v>1348</v>
      </c>
      <c r="G192" t="s">
        <v>751</v>
      </c>
      <c r="J192" t="s">
        <v>295</v>
      </c>
    </row>
    <row r="193" spans="1:10">
      <c r="A193">
        <v>192</v>
      </c>
      <c r="B193" t="s">
        <v>676</v>
      </c>
      <c r="C193" t="s">
        <v>250</v>
      </c>
      <c r="D193" t="s">
        <v>1349</v>
      </c>
      <c r="E193" t="s">
        <v>1350</v>
      </c>
      <c r="F193" t="s">
        <v>1351</v>
      </c>
      <c r="G193" t="s">
        <v>698</v>
      </c>
      <c r="H193" t="s">
        <v>1352</v>
      </c>
      <c r="J193" t="s">
        <v>295</v>
      </c>
    </row>
    <row r="194" spans="1:10">
      <c r="A194">
        <v>193</v>
      </c>
      <c r="B194" t="s">
        <v>676</v>
      </c>
      <c r="C194" t="s">
        <v>250</v>
      </c>
      <c r="D194" t="s">
        <v>1353</v>
      </c>
      <c r="E194" t="s">
        <v>1354</v>
      </c>
      <c r="F194" t="s">
        <v>1355</v>
      </c>
      <c r="G194" t="s">
        <v>698</v>
      </c>
      <c r="H194" t="s">
        <v>1356</v>
      </c>
      <c r="J194" t="s">
        <v>295</v>
      </c>
    </row>
    <row r="195" spans="1:10">
      <c r="A195">
        <v>194</v>
      </c>
      <c r="B195" t="s">
        <v>676</v>
      </c>
      <c r="C195" t="s">
        <v>250</v>
      </c>
      <c r="D195" t="s">
        <v>1357</v>
      </c>
      <c r="E195" t="s">
        <v>1358</v>
      </c>
      <c r="F195" t="s">
        <v>1359</v>
      </c>
      <c r="G195" t="s">
        <v>698</v>
      </c>
      <c r="J195" t="s">
        <v>295</v>
      </c>
    </row>
    <row r="196" spans="1:10">
      <c r="A196">
        <v>195</v>
      </c>
      <c r="B196" t="s">
        <v>676</v>
      </c>
      <c r="C196" t="s">
        <v>250</v>
      </c>
      <c r="D196" t="s">
        <v>1360</v>
      </c>
      <c r="E196" t="s">
        <v>1361</v>
      </c>
      <c r="F196" t="s">
        <v>1362</v>
      </c>
      <c r="G196" t="s">
        <v>1363</v>
      </c>
      <c r="J196" t="s">
        <v>295</v>
      </c>
    </row>
    <row r="197" spans="1:10">
      <c r="A197">
        <v>196</v>
      </c>
      <c r="B197" t="s">
        <v>676</v>
      </c>
      <c r="C197" t="s">
        <v>250</v>
      </c>
      <c r="D197" t="s">
        <v>1364</v>
      </c>
      <c r="E197" t="s">
        <v>1365</v>
      </c>
      <c r="F197" t="s">
        <v>1366</v>
      </c>
      <c r="G197" t="s">
        <v>680</v>
      </c>
      <c r="J197" t="s">
        <v>295</v>
      </c>
    </row>
    <row r="198" spans="1:10">
      <c r="A198">
        <v>197</v>
      </c>
      <c r="B198" t="s">
        <v>676</v>
      </c>
      <c r="C198" t="s">
        <v>250</v>
      </c>
      <c r="D198" t="s">
        <v>1367</v>
      </c>
      <c r="E198" t="s">
        <v>1368</v>
      </c>
      <c r="F198" t="s">
        <v>1369</v>
      </c>
      <c r="G198" t="s">
        <v>698</v>
      </c>
      <c r="H198" t="s">
        <v>1370</v>
      </c>
      <c r="J198" t="s">
        <v>295</v>
      </c>
    </row>
    <row r="199" spans="1:10">
      <c r="A199">
        <v>198</v>
      </c>
      <c r="B199" t="s">
        <v>676</v>
      </c>
      <c r="C199" t="s">
        <v>250</v>
      </c>
      <c r="D199" t="s">
        <v>1371</v>
      </c>
      <c r="E199" t="s">
        <v>1372</v>
      </c>
      <c r="F199" t="s">
        <v>1373</v>
      </c>
      <c r="G199" t="s">
        <v>694</v>
      </c>
      <c r="J199" t="s">
        <v>295</v>
      </c>
    </row>
    <row r="200" spans="1:10">
      <c r="A200">
        <v>199</v>
      </c>
      <c r="B200" t="s">
        <v>676</v>
      </c>
      <c r="C200" t="s">
        <v>250</v>
      </c>
      <c r="D200" t="s">
        <v>1374</v>
      </c>
      <c r="E200" t="s">
        <v>1375</v>
      </c>
      <c r="F200" t="s">
        <v>1376</v>
      </c>
      <c r="G200" t="s">
        <v>731</v>
      </c>
      <c r="J200" t="s">
        <v>295</v>
      </c>
    </row>
    <row r="201" spans="1:10">
      <c r="A201">
        <v>200</v>
      </c>
      <c r="B201" t="s">
        <v>676</v>
      </c>
      <c r="C201" t="s">
        <v>250</v>
      </c>
      <c r="D201" t="s">
        <v>1377</v>
      </c>
      <c r="E201" t="s">
        <v>1378</v>
      </c>
      <c r="F201" t="s">
        <v>1379</v>
      </c>
      <c r="G201" t="s">
        <v>698</v>
      </c>
      <c r="H201" t="s">
        <v>1380</v>
      </c>
      <c r="J201" t="s">
        <v>295</v>
      </c>
    </row>
    <row r="202" spans="1:10">
      <c r="A202">
        <v>201</v>
      </c>
      <c r="B202" t="s">
        <v>676</v>
      </c>
      <c r="C202" t="s">
        <v>250</v>
      </c>
      <c r="D202" t="s">
        <v>1381</v>
      </c>
      <c r="E202" t="s">
        <v>1382</v>
      </c>
      <c r="F202" t="s">
        <v>1383</v>
      </c>
      <c r="G202" t="s">
        <v>698</v>
      </c>
      <c r="J202" t="s">
        <v>295</v>
      </c>
    </row>
    <row r="203" spans="1:10">
      <c r="A203">
        <v>202</v>
      </c>
      <c r="B203" t="s">
        <v>676</v>
      </c>
      <c r="C203" t="s">
        <v>250</v>
      </c>
      <c r="D203" t="s">
        <v>1384</v>
      </c>
      <c r="E203" t="s">
        <v>1385</v>
      </c>
      <c r="F203" t="s">
        <v>1386</v>
      </c>
      <c r="G203" t="s">
        <v>698</v>
      </c>
      <c r="J203" t="s">
        <v>295</v>
      </c>
    </row>
    <row r="204" spans="1:10">
      <c r="A204">
        <v>203</v>
      </c>
      <c r="B204" t="s">
        <v>676</v>
      </c>
      <c r="C204" t="s">
        <v>250</v>
      </c>
      <c r="D204" t="s">
        <v>1387</v>
      </c>
      <c r="E204" t="s">
        <v>1388</v>
      </c>
      <c r="F204" t="s">
        <v>1389</v>
      </c>
      <c r="G204" t="s">
        <v>694</v>
      </c>
      <c r="J204" t="s">
        <v>295</v>
      </c>
    </row>
    <row r="205" spans="1:10">
      <c r="A205">
        <v>204</v>
      </c>
      <c r="B205" t="s">
        <v>676</v>
      </c>
      <c r="C205" t="s">
        <v>250</v>
      </c>
      <c r="D205" t="s">
        <v>1390</v>
      </c>
      <c r="E205" t="s">
        <v>1388</v>
      </c>
      <c r="F205" t="s">
        <v>1391</v>
      </c>
      <c r="G205" t="s">
        <v>698</v>
      </c>
      <c r="H205" t="s">
        <v>1392</v>
      </c>
      <c r="J205" t="s">
        <v>295</v>
      </c>
    </row>
    <row r="206" spans="1:10">
      <c r="A206">
        <v>205</v>
      </c>
      <c r="B206" t="s">
        <v>676</v>
      </c>
      <c r="C206" t="s">
        <v>250</v>
      </c>
      <c r="D206" t="s">
        <v>1393</v>
      </c>
      <c r="E206" t="s">
        <v>1394</v>
      </c>
      <c r="F206" t="s">
        <v>1395</v>
      </c>
      <c r="G206" t="s">
        <v>875</v>
      </c>
      <c r="J206" t="s">
        <v>295</v>
      </c>
    </row>
    <row r="207" spans="1:10">
      <c r="A207">
        <v>206</v>
      </c>
      <c r="B207" t="s">
        <v>676</v>
      </c>
      <c r="C207" t="s">
        <v>250</v>
      </c>
      <c r="D207" t="s">
        <v>1396</v>
      </c>
      <c r="E207" t="s">
        <v>1397</v>
      </c>
      <c r="F207" t="s">
        <v>1398</v>
      </c>
      <c r="G207" t="s">
        <v>698</v>
      </c>
      <c r="J207" t="s">
        <v>295</v>
      </c>
    </row>
    <row r="208" spans="1:10">
      <c r="A208">
        <v>207</v>
      </c>
      <c r="B208" t="s">
        <v>676</v>
      </c>
      <c r="C208" t="s">
        <v>250</v>
      </c>
      <c r="D208" t="s">
        <v>1399</v>
      </c>
      <c r="E208" t="s">
        <v>1400</v>
      </c>
      <c r="F208" t="s">
        <v>1401</v>
      </c>
      <c r="G208" t="s">
        <v>698</v>
      </c>
      <c r="H208" t="s">
        <v>1402</v>
      </c>
      <c r="J208" t="s">
        <v>295</v>
      </c>
    </row>
    <row r="209" spans="1:10">
      <c r="A209">
        <v>208</v>
      </c>
      <c r="B209" t="s">
        <v>676</v>
      </c>
      <c r="C209" t="s">
        <v>250</v>
      </c>
      <c r="D209" t="s">
        <v>1403</v>
      </c>
      <c r="E209" t="s">
        <v>1404</v>
      </c>
      <c r="F209" t="s">
        <v>1405</v>
      </c>
      <c r="G209" t="s">
        <v>698</v>
      </c>
      <c r="H209" t="s">
        <v>1406</v>
      </c>
      <c r="J209" t="s">
        <v>295</v>
      </c>
    </row>
    <row r="210" spans="1:10">
      <c r="A210">
        <v>209</v>
      </c>
      <c r="B210" t="s">
        <v>676</v>
      </c>
      <c r="C210" t="s">
        <v>250</v>
      </c>
      <c r="D210" t="s">
        <v>1407</v>
      </c>
      <c r="E210" t="s">
        <v>1408</v>
      </c>
      <c r="F210" t="s">
        <v>1409</v>
      </c>
      <c r="G210" t="s">
        <v>698</v>
      </c>
      <c r="H210" t="s">
        <v>1410</v>
      </c>
      <c r="J210" t="s">
        <v>295</v>
      </c>
    </row>
    <row r="211" spans="1:10">
      <c r="A211">
        <v>210</v>
      </c>
      <c r="B211" t="s">
        <v>676</v>
      </c>
      <c r="C211" t="s">
        <v>250</v>
      </c>
      <c r="D211" t="s">
        <v>1411</v>
      </c>
      <c r="E211" t="s">
        <v>1412</v>
      </c>
      <c r="F211" t="s">
        <v>1413</v>
      </c>
      <c r="G211" t="s">
        <v>698</v>
      </c>
      <c r="H211" t="s">
        <v>1414</v>
      </c>
      <c r="J211" t="s">
        <v>295</v>
      </c>
    </row>
    <row r="212" spans="1:10">
      <c r="A212">
        <v>211</v>
      </c>
      <c r="B212" t="s">
        <v>676</v>
      </c>
      <c r="C212" t="s">
        <v>250</v>
      </c>
      <c r="D212" t="s">
        <v>1415</v>
      </c>
      <c r="E212" t="s">
        <v>1416</v>
      </c>
      <c r="F212" t="s">
        <v>1417</v>
      </c>
      <c r="G212" t="s">
        <v>879</v>
      </c>
      <c r="J212" t="s">
        <v>295</v>
      </c>
    </row>
    <row r="213" spans="1:10">
      <c r="A213">
        <v>212</v>
      </c>
      <c r="B213" t="s">
        <v>676</v>
      </c>
      <c r="C213" t="s">
        <v>250</v>
      </c>
      <c r="D213" t="s">
        <v>1418</v>
      </c>
      <c r="E213" t="s">
        <v>1419</v>
      </c>
      <c r="F213" t="s">
        <v>1420</v>
      </c>
      <c r="G213" t="s">
        <v>731</v>
      </c>
      <c r="J213" t="s">
        <v>295</v>
      </c>
    </row>
    <row r="214" spans="1:10">
      <c r="A214">
        <v>213</v>
      </c>
      <c r="B214" t="s">
        <v>676</v>
      </c>
      <c r="C214" t="s">
        <v>250</v>
      </c>
      <c r="D214" t="s">
        <v>1421</v>
      </c>
      <c r="E214" t="s">
        <v>1422</v>
      </c>
      <c r="F214" t="s">
        <v>1423</v>
      </c>
      <c r="G214" t="s">
        <v>1424</v>
      </c>
      <c r="H214" t="s">
        <v>1425</v>
      </c>
      <c r="J214" t="s">
        <v>295</v>
      </c>
    </row>
    <row r="215" spans="1:10">
      <c r="A215">
        <v>214</v>
      </c>
      <c r="B215" t="s">
        <v>676</v>
      </c>
      <c r="C215" t="s">
        <v>250</v>
      </c>
      <c r="D215" t="s">
        <v>1426</v>
      </c>
      <c r="E215" t="s">
        <v>1427</v>
      </c>
      <c r="F215" t="s">
        <v>1428</v>
      </c>
      <c r="G215" t="s">
        <v>1429</v>
      </c>
      <c r="H215" t="s">
        <v>1430</v>
      </c>
      <c r="J215" t="s">
        <v>295</v>
      </c>
    </row>
    <row r="216" spans="1:10">
      <c r="A216">
        <v>215</v>
      </c>
      <c r="B216" t="s">
        <v>676</v>
      </c>
      <c r="C216" t="s">
        <v>250</v>
      </c>
      <c r="D216" t="s">
        <v>1431</v>
      </c>
      <c r="E216" t="s">
        <v>1432</v>
      </c>
      <c r="F216" t="s">
        <v>1237</v>
      </c>
      <c r="G216" t="s">
        <v>698</v>
      </c>
      <c r="H216" t="s">
        <v>1433</v>
      </c>
      <c r="J216" t="s">
        <v>295</v>
      </c>
    </row>
    <row r="217" spans="1:10">
      <c r="A217">
        <v>216</v>
      </c>
      <c r="B217" t="s">
        <v>676</v>
      </c>
      <c r="C217" t="s">
        <v>250</v>
      </c>
      <c r="D217" t="s">
        <v>1434</v>
      </c>
      <c r="E217" t="s">
        <v>1435</v>
      </c>
      <c r="F217" t="s">
        <v>1436</v>
      </c>
      <c r="G217" t="s">
        <v>698</v>
      </c>
      <c r="J217" t="s">
        <v>295</v>
      </c>
    </row>
    <row r="218" spans="1:10">
      <c r="A218">
        <v>217</v>
      </c>
      <c r="B218" t="s">
        <v>676</v>
      </c>
      <c r="C218" t="s">
        <v>250</v>
      </c>
      <c r="D218" t="s">
        <v>1437</v>
      </c>
      <c r="E218" t="s">
        <v>1438</v>
      </c>
      <c r="F218" t="s">
        <v>1439</v>
      </c>
      <c r="G218" t="s">
        <v>1440</v>
      </c>
      <c r="J218" t="s">
        <v>295</v>
      </c>
    </row>
    <row r="219" spans="1:10">
      <c r="A219">
        <v>218</v>
      </c>
      <c r="B219" t="s">
        <v>676</v>
      </c>
      <c r="C219" t="s">
        <v>250</v>
      </c>
      <c r="D219" t="s">
        <v>1441</v>
      </c>
      <c r="E219" t="s">
        <v>1442</v>
      </c>
      <c r="F219" t="s">
        <v>1443</v>
      </c>
      <c r="G219" t="s">
        <v>1176</v>
      </c>
      <c r="H219" t="s">
        <v>1444</v>
      </c>
      <c r="J219" t="s">
        <v>295</v>
      </c>
    </row>
    <row r="220" spans="1:10">
      <c r="A220">
        <v>219</v>
      </c>
      <c r="B220" t="s">
        <v>676</v>
      </c>
      <c r="C220" t="s">
        <v>250</v>
      </c>
      <c r="D220" t="s">
        <v>1445</v>
      </c>
      <c r="E220" t="s">
        <v>1446</v>
      </c>
      <c r="F220" t="s">
        <v>1447</v>
      </c>
      <c r="G220" t="s">
        <v>698</v>
      </c>
      <c r="H220" t="s">
        <v>1448</v>
      </c>
      <c r="J220" t="s">
        <v>295</v>
      </c>
    </row>
    <row r="221" spans="1:10">
      <c r="A221">
        <v>220</v>
      </c>
      <c r="B221" t="s">
        <v>676</v>
      </c>
      <c r="C221" t="s">
        <v>250</v>
      </c>
      <c r="D221" t="s">
        <v>1449</v>
      </c>
      <c r="E221" t="s">
        <v>1450</v>
      </c>
      <c r="F221" t="s">
        <v>1451</v>
      </c>
      <c r="G221" t="s">
        <v>685</v>
      </c>
      <c r="J221" t="s">
        <v>295</v>
      </c>
    </row>
    <row r="222" spans="1:10">
      <c r="A222">
        <v>221</v>
      </c>
      <c r="B222" t="s">
        <v>676</v>
      </c>
      <c r="C222" t="s">
        <v>250</v>
      </c>
      <c r="D222" t="s">
        <v>1452</v>
      </c>
      <c r="E222" t="s">
        <v>1453</v>
      </c>
      <c r="F222" t="s">
        <v>1454</v>
      </c>
      <c r="G222" t="s">
        <v>1455</v>
      </c>
      <c r="H222" t="s">
        <v>1456</v>
      </c>
      <c r="J222" t="s">
        <v>295</v>
      </c>
    </row>
    <row r="223" spans="1:10">
      <c r="A223">
        <v>222</v>
      </c>
      <c r="B223" t="s">
        <v>676</v>
      </c>
      <c r="C223" t="s">
        <v>250</v>
      </c>
      <c r="D223" t="s">
        <v>1457</v>
      </c>
      <c r="E223" t="s">
        <v>1458</v>
      </c>
      <c r="F223" t="s">
        <v>1459</v>
      </c>
      <c r="G223" t="s">
        <v>698</v>
      </c>
      <c r="H223" t="s">
        <v>1460</v>
      </c>
      <c r="J223" t="s">
        <v>295</v>
      </c>
    </row>
    <row r="224" spans="1:10">
      <c r="A224">
        <v>223</v>
      </c>
      <c r="B224" t="s">
        <v>676</v>
      </c>
      <c r="C224" t="s">
        <v>250</v>
      </c>
      <c r="D224" t="s">
        <v>1461</v>
      </c>
      <c r="E224" t="s">
        <v>1462</v>
      </c>
      <c r="F224" t="s">
        <v>1463</v>
      </c>
      <c r="G224" t="s">
        <v>698</v>
      </c>
      <c r="H224" t="s">
        <v>1464</v>
      </c>
      <c r="J224" t="s">
        <v>295</v>
      </c>
    </row>
    <row r="225" spans="1:10">
      <c r="A225">
        <v>224</v>
      </c>
      <c r="B225" t="s">
        <v>676</v>
      </c>
      <c r="C225" t="s">
        <v>250</v>
      </c>
      <c r="D225" t="s">
        <v>1465</v>
      </c>
      <c r="E225" t="s">
        <v>1466</v>
      </c>
      <c r="F225" t="s">
        <v>1467</v>
      </c>
      <c r="G225" t="s">
        <v>680</v>
      </c>
      <c r="H225" t="s">
        <v>1468</v>
      </c>
      <c r="J225" t="s">
        <v>295</v>
      </c>
    </row>
    <row r="226" spans="1:10">
      <c r="A226">
        <v>225</v>
      </c>
      <c r="B226" t="s">
        <v>676</v>
      </c>
      <c r="C226" t="s">
        <v>250</v>
      </c>
      <c r="D226" t="s">
        <v>1469</v>
      </c>
      <c r="E226" t="s">
        <v>1470</v>
      </c>
      <c r="F226" t="s">
        <v>1471</v>
      </c>
      <c r="G226" t="s">
        <v>685</v>
      </c>
      <c r="H226" t="s">
        <v>1472</v>
      </c>
      <c r="J226" t="s">
        <v>295</v>
      </c>
    </row>
    <row r="227" spans="1:10">
      <c r="A227">
        <v>226</v>
      </c>
      <c r="B227" t="s">
        <v>676</v>
      </c>
      <c r="C227" t="s">
        <v>250</v>
      </c>
      <c r="D227" t="s">
        <v>1473</v>
      </c>
      <c r="E227" t="s">
        <v>1474</v>
      </c>
      <c r="F227" t="s">
        <v>1475</v>
      </c>
      <c r="G227" t="s">
        <v>698</v>
      </c>
      <c r="J227" t="s">
        <v>295</v>
      </c>
    </row>
    <row r="228" spans="1:10">
      <c r="A228">
        <v>227</v>
      </c>
      <c r="B228" t="s">
        <v>676</v>
      </c>
      <c r="C228" t="s">
        <v>250</v>
      </c>
      <c r="D228" t="s">
        <v>1476</v>
      </c>
      <c r="E228" t="s">
        <v>1477</v>
      </c>
      <c r="F228" t="s">
        <v>1478</v>
      </c>
      <c r="G228" t="s">
        <v>698</v>
      </c>
      <c r="H228" t="s">
        <v>1479</v>
      </c>
      <c r="J228" t="s">
        <v>295</v>
      </c>
    </row>
    <row r="229" spans="1:10">
      <c r="A229">
        <v>228</v>
      </c>
      <c r="B229" t="s">
        <v>676</v>
      </c>
      <c r="C229" t="s">
        <v>250</v>
      </c>
      <c r="D229" t="s">
        <v>1480</v>
      </c>
      <c r="E229" t="s">
        <v>1481</v>
      </c>
      <c r="F229" t="s">
        <v>1482</v>
      </c>
      <c r="G229" t="s">
        <v>694</v>
      </c>
      <c r="H229" t="s">
        <v>1483</v>
      </c>
      <c r="J229" t="s">
        <v>295</v>
      </c>
    </row>
    <row r="230" spans="1:10">
      <c r="A230">
        <v>229</v>
      </c>
      <c r="B230" t="s">
        <v>676</v>
      </c>
      <c r="C230" t="s">
        <v>250</v>
      </c>
      <c r="D230" t="s">
        <v>1484</v>
      </c>
      <c r="E230" t="s">
        <v>1485</v>
      </c>
      <c r="F230" t="s">
        <v>1486</v>
      </c>
      <c r="G230" t="s">
        <v>698</v>
      </c>
      <c r="H230" t="s">
        <v>1487</v>
      </c>
      <c r="J230" t="s">
        <v>295</v>
      </c>
    </row>
    <row r="231" spans="1:10">
      <c r="A231">
        <v>230</v>
      </c>
      <c r="B231" t="s">
        <v>676</v>
      </c>
      <c r="C231" t="s">
        <v>250</v>
      </c>
      <c r="D231" t="s">
        <v>1488</v>
      </c>
      <c r="E231" t="s">
        <v>1489</v>
      </c>
      <c r="F231" t="s">
        <v>1490</v>
      </c>
      <c r="G231" t="s">
        <v>698</v>
      </c>
      <c r="H231" t="s">
        <v>1491</v>
      </c>
      <c r="J231" t="s">
        <v>295</v>
      </c>
    </row>
    <row r="232" spans="1:10">
      <c r="A232">
        <v>231</v>
      </c>
      <c r="B232" t="s">
        <v>676</v>
      </c>
      <c r="C232" t="s">
        <v>250</v>
      </c>
      <c r="D232" t="s">
        <v>1492</v>
      </c>
      <c r="E232" t="s">
        <v>1493</v>
      </c>
      <c r="F232" t="s">
        <v>1494</v>
      </c>
      <c r="G232" t="s">
        <v>698</v>
      </c>
      <c r="J232" t="s">
        <v>295</v>
      </c>
    </row>
    <row r="233" spans="1:10">
      <c r="A233">
        <v>232</v>
      </c>
      <c r="B233" t="s">
        <v>676</v>
      </c>
      <c r="C233" t="s">
        <v>250</v>
      </c>
      <c r="D233" t="s">
        <v>1495</v>
      </c>
      <c r="E233" t="s">
        <v>1496</v>
      </c>
      <c r="F233" t="s">
        <v>1497</v>
      </c>
      <c r="G233" t="s">
        <v>694</v>
      </c>
      <c r="J233" t="s">
        <v>295</v>
      </c>
    </row>
    <row r="234" spans="1:10">
      <c r="A234">
        <v>233</v>
      </c>
      <c r="B234" t="s">
        <v>676</v>
      </c>
      <c r="C234" t="s">
        <v>250</v>
      </c>
      <c r="D234" t="s">
        <v>1498</v>
      </c>
      <c r="E234" t="s">
        <v>1499</v>
      </c>
      <c r="F234" t="s">
        <v>1500</v>
      </c>
      <c r="G234" t="s">
        <v>698</v>
      </c>
      <c r="J234" t="s">
        <v>295</v>
      </c>
    </row>
    <row r="235" spans="1:10">
      <c r="A235">
        <v>234</v>
      </c>
      <c r="B235" t="s">
        <v>676</v>
      </c>
      <c r="C235" t="s">
        <v>250</v>
      </c>
      <c r="D235" t="s">
        <v>1501</v>
      </c>
      <c r="E235" t="s">
        <v>1502</v>
      </c>
      <c r="F235" t="s">
        <v>1503</v>
      </c>
      <c r="G235" t="s">
        <v>731</v>
      </c>
      <c r="J235" t="s">
        <v>295</v>
      </c>
    </row>
    <row r="236" spans="1:10">
      <c r="A236">
        <v>235</v>
      </c>
      <c r="B236" t="s">
        <v>676</v>
      </c>
      <c r="C236" t="s">
        <v>250</v>
      </c>
      <c r="D236" t="s">
        <v>1504</v>
      </c>
      <c r="E236" t="s">
        <v>1505</v>
      </c>
      <c r="F236" t="s">
        <v>1506</v>
      </c>
      <c r="G236" t="s">
        <v>751</v>
      </c>
      <c r="J236" t="s">
        <v>295</v>
      </c>
    </row>
    <row r="237" spans="1:10">
      <c r="A237">
        <v>236</v>
      </c>
      <c r="B237" t="s">
        <v>676</v>
      </c>
      <c r="C237" t="s">
        <v>250</v>
      </c>
      <c r="D237" t="s">
        <v>1507</v>
      </c>
      <c r="E237" t="s">
        <v>1508</v>
      </c>
      <c r="F237" t="s">
        <v>1509</v>
      </c>
      <c r="G237" t="s">
        <v>694</v>
      </c>
      <c r="J237" t="s">
        <v>295</v>
      </c>
    </row>
    <row r="238" spans="1:10">
      <c r="A238">
        <v>237</v>
      </c>
      <c r="B238" t="s">
        <v>676</v>
      </c>
      <c r="C238" t="s">
        <v>250</v>
      </c>
      <c r="D238" t="s">
        <v>1510</v>
      </c>
      <c r="E238" t="s">
        <v>1511</v>
      </c>
      <c r="F238" t="s">
        <v>1512</v>
      </c>
      <c r="G238" t="s">
        <v>747</v>
      </c>
      <c r="J238" t="s">
        <v>295</v>
      </c>
    </row>
    <row r="239" spans="1:10">
      <c r="A239">
        <v>238</v>
      </c>
      <c r="B239" t="s">
        <v>676</v>
      </c>
      <c r="C239" t="s">
        <v>250</v>
      </c>
      <c r="D239" t="s">
        <v>1513</v>
      </c>
      <c r="E239" t="s">
        <v>1514</v>
      </c>
      <c r="F239" t="s">
        <v>1515</v>
      </c>
      <c r="G239" t="s">
        <v>731</v>
      </c>
      <c r="J239" t="s">
        <v>295</v>
      </c>
    </row>
    <row r="240" spans="1:10">
      <c r="A240">
        <v>239</v>
      </c>
      <c r="B240" t="s">
        <v>676</v>
      </c>
      <c r="C240" t="s">
        <v>250</v>
      </c>
      <c r="D240" t="s">
        <v>1516</v>
      </c>
      <c r="E240" t="s">
        <v>1517</v>
      </c>
      <c r="F240" t="s">
        <v>1518</v>
      </c>
      <c r="G240" t="s">
        <v>747</v>
      </c>
      <c r="J240" t="s">
        <v>295</v>
      </c>
    </row>
    <row r="241" spans="1:10">
      <c r="A241">
        <v>240</v>
      </c>
      <c r="B241" t="s">
        <v>676</v>
      </c>
      <c r="C241" t="s">
        <v>250</v>
      </c>
      <c r="D241" t="s">
        <v>1519</v>
      </c>
      <c r="E241" t="s">
        <v>1520</v>
      </c>
      <c r="F241" t="s">
        <v>1521</v>
      </c>
      <c r="G241" t="s">
        <v>751</v>
      </c>
      <c r="J241" t="s">
        <v>295</v>
      </c>
    </row>
    <row r="242" spans="1:10">
      <c r="A242">
        <v>241</v>
      </c>
      <c r="B242" t="s">
        <v>676</v>
      </c>
      <c r="C242" t="s">
        <v>250</v>
      </c>
      <c r="D242" t="s">
        <v>1522</v>
      </c>
      <c r="E242" t="s">
        <v>1523</v>
      </c>
      <c r="F242" t="s">
        <v>1524</v>
      </c>
      <c r="G242" t="s">
        <v>875</v>
      </c>
      <c r="J242" t="s">
        <v>295</v>
      </c>
    </row>
    <row r="243" spans="1:10">
      <c r="A243">
        <v>242</v>
      </c>
      <c r="B243" t="s">
        <v>676</v>
      </c>
      <c r="C243" t="s">
        <v>250</v>
      </c>
      <c r="D243" t="s">
        <v>1525</v>
      </c>
      <c r="E243" t="s">
        <v>1526</v>
      </c>
      <c r="F243" t="s">
        <v>1527</v>
      </c>
      <c r="G243" t="s">
        <v>694</v>
      </c>
      <c r="J243" t="s">
        <v>295</v>
      </c>
    </row>
    <row r="244" spans="1:10">
      <c r="A244">
        <v>243</v>
      </c>
      <c r="B244" t="s">
        <v>676</v>
      </c>
      <c r="C244" t="s">
        <v>250</v>
      </c>
      <c r="D244" t="s">
        <v>1528</v>
      </c>
      <c r="E244" t="s">
        <v>1529</v>
      </c>
      <c r="F244" t="s">
        <v>1530</v>
      </c>
      <c r="G244" t="s">
        <v>698</v>
      </c>
      <c r="H244" t="s">
        <v>1531</v>
      </c>
      <c r="J244" t="s">
        <v>295</v>
      </c>
    </row>
    <row r="245" spans="1:10">
      <c r="A245">
        <v>244</v>
      </c>
      <c r="B245" t="s">
        <v>676</v>
      </c>
      <c r="C245" t="s">
        <v>250</v>
      </c>
      <c r="D245" t="s">
        <v>1532</v>
      </c>
      <c r="E245" t="s">
        <v>1533</v>
      </c>
      <c r="F245" t="s">
        <v>1534</v>
      </c>
      <c r="G245" t="s">
        <v>698</v>
      </c>
      <c r="H245" t="s">
        <v>1535</v>
      </c>
      <c r="J245" t="s">
        <v>295</v>
      </c>
    </row>
    <row r="246" spans="1:10">
      <c r="A246">
        <v>245</v>
      </c>
      <c r="B246" t="s">
        <v>676</v>
      </c>
      <c r="C246" t="s">
        <v>250</v>
      </c>
      <c r="D246" t="s">
        <v>1536</v>
      </c>
      <c r="E246" t="s">
        <v>1537</v>
      </c>
      <c r="F246" t="s">
        <v>1538</v>
      </c>
      <c r="G246" t="s">
        <v>817</v>
      </c>
      <c r="H246" t="s">
        <v>1539</v>
      </c>
      <c r="J246" t="s">
        <v>295</v>
      </c>
    </row>
    <row r="247" spans="1:10">
      <c r="A247">
        <v>246</v>
      </c>
      <c r="B247" t="s">
        <v>676</v>
      </c>
      <c r="C247" t="s">
        <v>250</v>
      </c>
      <c r="D247" t="s">
        <v>1540</v>
      </c>
      <c r="E247" t="s">
        <v>1541</v>
      </c>
      <c r="F247" t="s">
        <v>1542</v>
      </c>
      <c r="G247" t="s">
        <v>698</v>
      </c>
      <c r="J247" t="s">
        <v>295</v>
      </c>
    </row>
    <row r="248" spans="1:10">
      <c r="A248">
        <v>247</v>
      </c>
      <c r="B248" t="s">
        <v>676</v>
      </c>
      <c r="C248" t="s">
        <v>250</v>
      </c>
      <c r="D248" t="s">
        <v>1543</v>
      </c>
      <c r="E248" t="s">
        <v>1544</v>
      </c>
      <c r="F248" t="s">
        <v>1545</v>
      </c>
      <c r="G248" t="s">
        <v>1176</v>
      </c>
      <c r="J248" t="s">
        <v>295</v>
      </c>
    </row>
    <row r="249" spans="1:10">
      <c r="A249">
        <v>248</v>
      </c>
      <c r="B249" t="s">
        <v>676</v>
      </c>
      <c r="C249" t="s">
        <v>250</v>
      </c>
      <c r="D249" t="s">
        <v>1546</v>
      </c>
      <c r="E249" t="s">
        <v>1547</v>
      </c>
      <c r="F249" t="s">
        <v>1548</v>
      </c>
      <c r="G249" t="s">
        <v>747</v>
      </c>
      <c r="J249" t="s">
        <v>295</v>
      </c>
    </row>
    <row r="250" spans="1:10">
      <c r="A250">
        <v>249</v>
      </c>
      <c r="B250" t="s">
        <v>676</v>
      </c>
      <c r="C250" t="s">
        <v>250</v>
      </c>
      <c r="D250" t="s">
        <v>1549</v>
      </c>
      <c r="E250" t="s">
        <v>1550</v>
      </c>
      <c r="F250" t="s">
        <v>1551</v>
      </c>
      <c r="G250" t="s">
        <v>747</v>
      </c>
      <c r="J250" t="s">
        <v>295</v>
      </c>
    </row>
    <row r="251" spans="1:10">
      <c r="A251">
        <v>250</v>
      </c>
      <c r="B251" t="s">
        <v>676</v>
      </c>
      <c r="C251" t="s">
        <v>250</v>
      </c>
      <c r="D251" t="s">
        <v>1552</v>
      </c>
      <c r="E251" t="s">
        <v>1553</v>
      </c>
      <c r="F251" t="s">
        <v>1554</v>
      </c>
      <c r="G251" t="s">
        <v>747</v>
      </c>
      <c r="J251" t="s">
        <v>295</v>
      </c>
    </row>
    <row r="252" spans="1:10">
      <c r="A252">
        <v>251</v>
      </c>
      <c r="B252" t="s">
        <v>676</v>
      </c>
      <c r="C252" t="s">
        <v>250</v>
      </c>
      <c r="D252" t="s">
        <v>1555</v>
      </c>
      <c r="E252" t="s">
        <v>1556</v>
      </c>
      <c r="F252" t="s">
        <v>1557</v>
      </c>
      <c r="G252" t="s">
        <v>694</v>
      </c>
      <c r="J252" t="s">
        <v>295</v>
      </c>
    </row>
    <row r="253" spans="1:10">
      <c r="A253">
        <v>252</v>
      </c>
      <c r="B253" t="s">
        <v>676</v>
      </c>
      <c r="C253" t="s">
        <v>250</v>
      </c>
      <c r="D253" t="s">
        <v>1558</v>
      </c>
      <c r="E253" t="s">
        <v>1559</v>
      </c>
      <c r="F253" t="s">
        <v>1560</v>
      </c>
      <c r="G253" t="s">
        <v>698</v>
      </c>
      <c r="J253" t="s">
        <v>295</v>
      </c>
    </row>
    <row r="254" spans="1:10">
      <c r="A254">
        <v>253</v>
      </c>
      <c r="B254" t="s">
        <v>676</v>
      </c>
      <c r="C254" t="s">
        <v>250</v>
      </c>
      <c r="D254" t="s">
        <v>1561</v>
      </c>
      <c r="E254" t="s">
        <v>1562</v>
      </c>
      <c r="F254" t="s">
        <v>1563</v>
      </c>
      <c r="G254" t="s">
        <v>747</v>
      </c>
      <c r="J254" t="s">
        <v>295</v>
      </c>
    </row>
    <row r="255" spans="1:10">
      <c r="A255">
        <v>254</v>
      </c>
      <c r="B255" t="s">
        <v>676</v>
      </c>
      <c r="C255" t="s">
        <v>250</v>
      </c>
      <c r="D255" t="s">
        <v>1564</v>
      </c>
      <c r="E255" t="s">
        <v>1565</v>
      </c>
      <c r="F255" t="s">
        <v>1566</v>
      </c>
      <c r="G255" t="s">
        <v>879</v>
      </c>
      <c r="H255" t="s">
        <v>1567</v>
      </c>
      <c r="J255" t="s">
        <v>295</v>
      </c>
    </row>
    <row r="256" spans="1:10">
      <c r="A256">
        <v>255</v>
      </c>
      <c r="B256" t="s">
        <v>676</v>
      </c>
      <c r="C256" t="s">
        <v>250</v>
      </c>
      <c r="D256" t="s">
        <v>1568</v>
      </c>
      <c r="E256" t="s">
        <v>1569</v>
      </c>
      <c r="F256" t="s">
        <v>1570</v>
      </c>
      <c r="G256" t="s">
        <v>731</v>
      </c>
      <c r="H256" t="s">
        <v>1571</v>
      </c>
      <c r="J256" t="s">
        <v>295</v>
      </c>
    </row>
    <row r="257" spans="1:10">
      <c r="A257">
        <v>256</v>
      </c>
      <c r="B257" t="s">
        <v>676</v>
      </c>
      <c r="C257" t="s">
        <v>250</v>
      </c>
      <c r="D257" t="s">
        <v>1572</v>
      </c>
      <c r="E257" t="s">
        <v>1573</v>
      </c>
      <c r="F257" t="s">
        <v>1574</v>
      </c>
      <c r="G257" t="s">
        <v>879</v>
      </c>
      <c r="J257" t="s">
        <v>295</v>
      </c>
    </row>
    <row r="258" spans="1:10">
      <c r="A258">
        <v>257</v>
      </c>
      <c r="B258" t="s">
        <v>676</v>
      </c>
      <c r="C258" t="s">
        <v>250</v>
      </c>
      <c r="D258" t="s">
        <v>1575</v>
      </c>
      <c r="E258" t="s">
        <v>1576</v>
      </c>
      <c r="F258" t="s">
        <v>1577</v>
      </c>
      <c r="G258" t="s">
        <v>731</v>
      </c>
      <c r="H258" t="s">
        <v>1578</v>
      </c>
      <c r="J258" t="s">
        <v>295</v>
      </c>
    </row>
    <row r="259" spans="1:10">
      <c r="A259">
        <v>258</v>
      </c>
      <c r="B259" t="s">
        <v>676</v>
      </c>
      <c r="C259" t="s">
        <v>250</v>
      </c>
      <c r="D259" t="s">
        <v>1579</v>
      </c>
      <c r="E259" t="s">
        <v>1580</v>
      </c>
      <c r="F259" t="s">
        <v>1581</v>
      </c>
      <c r="G259" t="s">
        <v>698</v>
      </c>
      <c r="H259" t="s">
        <v>1582</v>
      </c>
      <c r="J259" t="s">
        <v>295</v>
      </c>
    </row>
    <row r="260" spans="1:10">
      <c r="A260">
        <v>259</v>
      </c>
      <c r="B260" t="s">
        <v>676</v>
      </c>
      <c r="C260" t="s">
        <v>250</v>
      </c>
      <c r="D260" t="s">
        <v>1583</v>
      </c>
      <c r="E260" t="s">
        <v>1584</v>
      </c>
      <c r="F260" t="s">
        <v>1585</v>
      </c>
      <c r="G260" t="s">
        <v>747</v>
      </c>
      <c r="J260" t="s">
        <v>295</v>
      </c>
    </row>
    <row r="261" spans="1:10">
      <c r="A261">
        <v>260</v>
      </c>
      <c r="B261" t="s">
        <v>676</v>
      </c>
      <c r="C261" t="s">
        <v>250</v>
      </c>
      <c r="D261" t="s">
        <v>1586</v>
      </c>
      <c r="E261" t="s">
        <v>1587</v>
      </c>
      <c r="F261" t="s">
        <v>1588</v>
      </c>
      <c r="G261" t="s">
        <v>1429</v>
      </c>
      <c r="J261" t="s">
        <v>295</v>
      </c>
    </row>
    <row r="262" spans="1:10">
      <c r="A262">
        <v>261</v>
      </c>
      <c r="B262" t="s">
        <v>676</v>
      </c>
      <c r="C262" t="s">
        <v>250</v>
      </c>
      <c r="D262" t="s">
        <v>1589</v>
      </c>
      <c r="E262" t="s">
        <v>1590</v>
      </c>
      <c r="F262" t="s">
        <v>1591</v>
      </c>
      <c r="G262" t="s">
        <v>1592</v>
      </c>
      <c r="J262" t="s">
        <v>295</v>
      </c>
    </row>
    <row r="263" spans="1:10">
      <c r="A263">
        <v>262</v>
      </c>
      <c r="B263" t="s">
        <v>676</v>
      </c>
      <c r="C263" t="s">
        <v>250</v>
      </c>
      <c r="D263" t="s">
        <v>1593</v>
      </c>
      <c r="E263" t="s">
        <v>1594</v>
      </c>
      <c r="F263" t="s">
        <v>1595</v>
      </c>
      <c r="G263" t="s">
        <v>1209</v>
      </c>
      <c r="J263" t="s">
        <v>295</v>
      </c>
    </row>
    <row r="264" spans="1:10">
      <c r="A264">
        <v>263</v>
      </c>
      <c r="B264" t="s">
        <v>676</v>
      </c>
      <c r="C264" t="s">
        <v>250</v>
      </c>
      <c r="D264" t="s">
        <v>1596</v>
      </c>
      <c r="E264" t="s">
        <v>1597</v>
      </c>
      <c r="F264" t="s">
        <v>1598</v>
      </c>
      <c r="G264" t="s">
        <v>1599</v>
      </c>
      <c r="H264" t="s">
        <v>1600</v>
      </c>
      <c r="J264" t="s">
        <v>295</v>
      </c>
    </row>
    <row r="265" spans="1:10">
      <c r="A265">
        <v>264</v>
      </c>
      <c r="B265" t="s">
        <v>676</v>
      </c>
      <c r="C265" t="s">
        <v>250</v>
      </c>
      <c r="D265" t="s">
        <v>1601</v>
      </c>
      <c r="E265" t="s">
        <v>1602</v>
      </c>
      <c r="F265" t="s">
        <v>1603</v>
      </c>
      <c r="G265" t="s">
        <v>1176</v>
      </c>
      <c r="H265" t="s">
        <v>1604</v>
      </c>
      <c r="J265" t="s">
        <v>295</v>
      </c>
    </row>
    <row r="266" spans="1:10">
      <c r="A266">
        <v>265</v>
      </c>
      <c r="B266" t="s">
        <v>676</v>
      </c>
      <c r="C266" t="s">
        <v>250</v>
      </c>
      <c r="D266" t="s">
        <v>1605</v>
      </c>
      <c r="E266" t="s">
        <v>1606</v>
      </c>
      <c r="F266" t="s">
        <v>1607</v>
      </c>
      <c r="G266" t="s">
        <v>1608</v>
      </c>
      <c r="J266" t="s">
        <v>295</v>
      </c>
    </row>
    <row r="267" spans="1:10">
      <c r="A267">
        <v>266</v>
      </c>
      <c r="B267" t="s">
        <v>676</v>
      </c>
      <c r="C267" t="s">
        <v>250</v>
      </c>
      <c r="D267" t="s">
        <v>1609</v>
      </c>
      <c r="E267" t="s">
        <v>1610</v>
      </c>
      <c r="F267" t="s">
        <v>1611</v>
      </c>
      <c r="G267" t="s">
        <v>698</v>
      </c>
      <c r="H267" t="s">
        <v>1612</v>
      </c>
      <c r="J267" t="s">
        <v>295</v>
      </c>
    </row>
    <row r="268" spans="1:10">
      <c r="A268">
        <v>267</v>
      </c>
      <c r="B268" t="s">
        <v>676</v>
      </c>
      <c r="C268" t="s">
        <v>250</v>
      </c>
      <c r="D268" t="s">
        <v>1613</v>
      </c>
      <c r="E268" t="s">
        <v>1614</v>
      </c>
      <c r="F268" t="s">
        <v>723</v>
      </c>
      <c r="G268" t="s">
        <v>1615</v>
      </c>
      <c r="H268" t="s">
        <v>1616</v>
      </c>
      <c r="J268" t="s">
        <v>295</v>
      </c>
    </row>
    <row r="269" spans="1:10">
      <c r="A269">
        <v>268</v>
      </c>
      <c r="B269" t="s">
        <v>676</v>
      </c>
      <c r="C269" t="s">
        <v>250</v>
      </c>
      <c r="D269" t="s">
        <v>1617</v>
      </c>
      <c r="E269" t="s">
        <v>1618</v>
      </c>
      <c r="F269" t="s">
        <v>1619</v>
      </c>
      <c r="G269" t="s">
        <v>1620</v>
      </c>
      <c r="H269" t="s">
        <v>1621</v>
      </c>
      <c r="J269" t="s">
        <v>295</v>
      </c>
    </row>
    <row r="270" spans="1:10">
      <c r="A270">
        <v>269</v>
      </c>
      <c r="B270" t="s">
        <v>676</v>
      </c>
      <c r="C270" t="s">
        <v>250</v>
      </c>
      <c r="D270" t="s">
        <v>1622</v>
      </c>
      <c r="E270" t="s">
        <v>1623</v>
      </c>
      <c r="F270" t="s">
        <v>1624</v>
      </c>
      <c r="G270" t="s">
        <v>694</v>
      </c>
      <c r="J270" t="s">
        <v>295</v>
      </c>
    </row>
    <row r="271" spans="1:10">
      <c r="A271">
        <v>270</v>
      </c>
      <c r="B271" t="s">
        <v>676</v>
      </c>
      <c r="C271" t="s">
        <v>250</v>
      </c>
      <c r="D271" t="s">
        <v>1625</v>
      </c>
      <c r="E271" t="s">
        <v>1626</v>
      </c>
      <c r="F271" t="s">
        <v>1627</v>
      </c>
      <c r="G271" t="s">
        <v>747</v>
      </c>
      <c r="J271" t="s">
        <v>295</v>
      </c>
    </row>
    <row r="272" spans="1:10">
      <c r="A272">
        <v>271</v>
      </c>
      <c r="B272" t="s">
        <v>676</v>
      </c>
      <c r="C272" t="s">
        <v>250</v>
      </c>
      <c r="D272" t="s">
        <v>1628</v>
      </c>
      <c r="E272" t="s">
        <v>1629</v>
      </c>
      <c r="F272" t="s">
        <v>1630</v>
      </c>
      <c r="G272" t="s">
        <v>698</v>
      </c>
      <c r="J272" t="s">
        <v>295</v>
      </c>
    </row>
    <row r="273" spans="1:10">
      <c r="A273">
        <v>272</v>
      </c>
      <c r="B273" t="s">
        <v>676</v>
      </c>
      <c r="C273" t="s">
        <v>250</v>
      </c>
      <c r="D273" t="s">
        <v>1631</v>
      </c>
      <c r="E273" t="s">
        <v>1632</v>
      </c>
      <c r="F273" t="s">
        <v>1633</v>
      </c>
      <c r="G273" t="s">
        <v>747</v>
      </c>
      <c r="J273" t="s">
        <v>295</v>
      </c>
    </row>
    <row r="274" spans="1:10">
      <c r="A274">
        <v>273</v>
      </c>
      <c r="B274" t="s">
        <v>676</v>
      </c>
      <c r="C274" t="s">
        <v>250</v>
      </c>
      <c r="D274" t="s">
        <v>1634</v>
      </c>
      <c r="E274" t="s">
        <v>1635</v>
      </c>
      <c r="F274" t="s">
        <v>1636</v>
      </c>
      <c r="G274" t="s">
        <v>747</v>
      </c>
      <c r="J274" t="s">
        <v>295</v>
      </c>
    </row>
    <row r="275" spans="1:10">
      <c r="A275">
        <v>274</v>
      </c>
      <c r="B275" t="s">
        <v>676</v>
      </c>
      <c r="C275" t="s">
        <v>250</v>
      </c>
      <c r="D275" t="s">
        <v>1637</v>
      </c>
      <c r="E275" t="s">
        <v>1638</v>
      </c>
      <c r="F275" t="s">
        <v>1639</v>
      </c>
      <c r="G275" t="s">
        <v>694</v>
      </c>
      <c r="J275" t="s">
        <v>295</v>
      </c>
    </row>
    <row r="276" spans="1:10">
      <c r="A276">
        <v>275</v>
      </c>
      <c r="B276" t="s">
        <v>676</v>
      </c>
      <c r="C276" t="s">
        <v>250</v>
      </c>
      <c r="D276" t="s">
        <v>1640</v>
      </c>
      <c r="E276" t="s">
        <v>1641</v>
      </c>
      <c r="F276" t="s">
        <v>1642</v>
      </c>
      <c r="G276" t="s">
        <v>1643</v>
      </c>
      <c r="J276" t="s">
        <v>295</v>
      </c>
    </row>
  </sheetData>
  <sheetProtection formatColumns="0" formatRows="0"/>
  <phoneticPr fontId="0" type="noConversion"/>
  <pageMargins left="0.75" right="0.75" top="1" bottom="1" header="0.5" footer="0.5"/>
  <pageSetup paperSize="9" orientation="portrait" verticalDpi="0" r:id="rId1"/>
  <headerFooter alignWithMargins="0"/>
</worksheet>
</file>

<file path=xl/worksheets/sheet44.xml><?xml version="1.0" encoding="utf-8"?>
<worksheet xmlns="http://schemas.openxmlformats.org/spreadsheetml/2006/main" xmlns:r="http://schemas.openxmlformats.org/officeDocument/2006/relationships">
  <sheetPr codeName="modClassifierValidate">
    <tabColor indexed="47"/>
  </sheetPr>
  <dimension ref="A1"/>
  <sheetViews>
    <sheetView showGridLines="0" zoomScaleNormal="100" workbookViewId="0"/>
  </sheetViews>
  <sheetFormatPr defaultRowHeight="15"/>
  <sheetData/>
  <phoneticPr fontId="0" type="noConversion"/>
  <pageMargins left="0.75" right="0.75" top="1" bottom="1" header="0.5" footer="0.5"/>
  <pageSetup paperSize="9" orientation="portrait" verticalDpi="0" r:id="rId1"/>
  <headerFooter alignWithMargins="0"/>
</worksheet>
</file>

<file path=xl/worksheets/sheet45.xml><?xml version="1.0" encoding="utf-8"?>
<worksheet xmlns="http://schemas.openxmlformats.org/spreadsheetml/2006/main" xmlns:r="http://schemas.openxmlformats.org/officeDocument/2006/relationships">
  <sheetPr codeName="modHyp">
    <tabColor indexed="47"/>
  </sheetPr>
  <dimension ref="A1"/>
  <sheetViews>
    <sheetView showGridLines="0" zoomScaleNormal="100" workbookViewId="0"/>
  </sheetViews>
  <sheetFormatPr defaultRowHeight="15"/>
  <sheetData/>
  <sheetProtection formatColumns="0" formatRows="0"/>
  <phoneticPr fontId="0" type="noConversion"/>
  <pageMargins left="0.75" right="0.75" top="1" bottom="1" header="0.5" footer="0.5"/>
  <pageSetup paperSize="9" orientation="portrait" verticalDpi="0" r:id="rId1"/>
  <headerFooter alignWithMargins="0"/>
</worksheet>
</file>

<file path=xl/worksheets/sheet46.xml><?xml version="1.0" encoding="utf-8"?>
<worksheet xmlns="http://schemas.openxmlformats.org/spreadsheetml/2006/main" xmlns:r="http://schemas.openxmlformats.org/officeDocument/2006/relationships">
  <sheetPr codeName="modfrmDateChoose">
    <tabColor indexed="47"/>
  </sheetPr>
  <dimension ref="A1"/>
  <sheetViews>
    <sheetView showGridLines="0" zoomScaleNormal="100" workbookViewId="0"/>
  </sheetViews>
  <sheetFormatPr defaultRowHeight="15"/>
  <sheetData/>
  <phoneticPr fontId="0" type="noConversion"/>
  <pageMargins left="0.7" right="0.7" top="0.75" bottom="0.75" header="0.3" footer="0.3"/>
  <pageSetup paperSize="9" orientation="portrait" verticalDpi="0" r:id="rId1"/>
</worksheet>
</file>

<file path=xl/worksheets/sheet47.xml><?xml version="1.0" encoding="utf-8"?>
<worksheet xmlns="http://schemas.openxmlformats.org/spreadsheetml/2006/main" xmlns:r="http://schemas.openxmlformats.org/officeDocument/2006/relationships">
  <sheetPr codeName="modComm">
    <tabColor indexed="47"/>
  </sheetPr>
  <dimension ref="A1"/>
  <sheetViews>
    <sheetView showGridLines="0" zoomScaleNormal="100" workbookViewId="0"/>
  </sheetViews>
  <sheetFormatPr defaultRowHeight="15"/>
  <sheetData/>
  <phoneticPr fontId="0" type="noConversion"/>
  <pageMargins left="0.7" right="0.7" top="0.75" bottom="0.75" header="0.3" footer="0.3"/>
  <pageSetup paperSize="9" orientation="portrait" verticalDpi="0" r:id="rId1"/>
</worksheet>
</file>

<file path=xl/worksheets/sheet48.xml><?xml version="1.0" encoding="utf-8"?>
<worksheet xmlns="http://schemas.openxmlformats.org/spreadsheetml/2006/main" xmlns:r="http://schemas.openxmlformats.org/officeDocument/2006/relationships">
  <sheetPr codeName="modThisWorkbook">
    <tabColor indexed="47"/>
  </sheetPr>
  <dimension ref="A1"/>
  <sheetViews>
    <sheetView showGridLines="0" zoomScaleNormal="100" workbookViewId="0"/>
  </sheetViews>
  <sheetFormatPr defaultRowHeight="15"/>
  <sheetData/>
  <phoneticPr fontId="0" type="noConversion"/>
  <pageMargins left="0.7" right="0.7" top="0.75" bottom="0.75" header="0.3" footer="0.3"/>
  <pageSetup paperSize="9" orientation="portrait" verticalDpi="0" r:id="rId1"/>
</worksheet>
</file>

<file path=xl/worksheets/sheet49.xml><?xml version="1.0" encoding="utf-8"?>
<worksheet xmlns="http://schemas.openxmlformats.org/spreadsheetml/2006/main" xmlns:r="http://schemas.openxmlformats.org/officeDocument/2006/relationships">
  <sheetPr codeName="TSH_REESTR_MO">
    <tabColor indexed="47"/>
  </sheetPr>
  <dimension ref="A1:D253"/>
  <sheetViews>
    <sheetView showGridLines="0" zoomScaleNormal="100" workbookViewId="0"/>
  </sheetViews>
  <sheetFormatPr defaultRowHeight="15"/>
  <sheetData>
    <row r="1" spans="1:4">
      <c r="A1" t="s">
        <v>1644</v>
      </c>
      <c r="B1" t="s">
        <v>131</v>
      </c>
      <c r="C1" t="s">
        <v>132</v>
      </c>
      <c r="D1" t="s">
        <v>2152</v>
      </c>
    </row>
    <row r="2" spans="1:4">
      <c r="A2">
        <v>1</v>
      </c>
      <c r="B2" t="s">
        <v>1653</v>
      </c>
      <c r="C2" t="s">
        <v>1653</v>
      </c>
      <c r="D2" t="s">
        <v>1654</v>
      </c>
    </row>
    <row r="3" spans="1:4">
      <c r="A3">
        <v>2</v>
      </c>
      <c r="B3" t="s">
        <v>1653</v>
      </c>
      <c r="C3" t="s">
        <v>1655</v>
      </c>
      <c r="D3" t="s">
        <v>1656</v>
      </c>
    </row>
    <row r="4" spans="1:4">
      <c r="A4">
        <v>3</v>
      </c>
      <c r="B4" t="s">
        <v>1653</v>
      </c>
      <c r="C4" t="s">
        <v>1657</v>
      </c>
      <c r="D4" t="s">
        <v>1658</v>
      </c>
    </row>
    <row r="5" spans="1:4">
      <c r="A5">
        <v>4</v>
      </c>
      <c r="B5" t="s">
        <v>1653</v>
      </c>
      <c r="C5" t="s">
        <v>1659</v>
      </c>
      <c r="D5" t="s">
        <v>1660</v>
      </c>
    </row>
    <row r="6" spans="1:4">
      <c r="A6">
        <v>5</v>
      </c>
      <c r="B6" t="s">
        <v>1653</v>
      </c>
      <c r="C6" t="s">
        <v>1661</v>
      </c>
      <c r="D6" t="s">
        <v>1662</v>
      </c>
    </row>
    <row r="7" spans="1:4">
      <c r="A7">
        <v>6</v>
      </c>
      <c r="B7" t="s">
        <v>1653</v>
      </c>
      <c r="C7" t="s">
        <v>1663</v>
      </c>
      <c r="D7" t="s">
        <v>1664</v>
      </c>
    </row>
    <row r="8" spans="1:4">
      <c r="A8">
        <v>7</v>
      </c>
      <c r="B8" t="s">
        <v>1653</v>
      </c>
      <c r="C8" t="s">
        <v>1665</v>
      </c>
      <c r="D8" t="s">
        <v>1666</v>
      </c>
    </row>
    <row r="9" spans="1:4">
      <c r="A9">
        <v>8</v>
      </c>
      <c r="B9" t="s">
        <v>1653</v>
      </c>
      <c r="C9" t="s">
        <v>1667</v>
      </c>
      <c r="D9" t="s">
        <v>1668</v>
      </c>
    </row>
    <row r="10" spans="1:4">
      <c r="A10">
        <v>9</v>
      </c>
      <c r="B10" t="s">
        <v>1653</v>
      </c>
      <c r="C10" t="s">
        <v>1669</v>
      </c>
      <c r="D10" t="s">
        <v>1670</v>
      </c>
    </row>
    <row r="11" spans="1:4">
      <c r="A11">
        <v>10</v>
      </c>
      <c r="B11" t="s">
        <v>1653</v>
      </c>
      <c r="C11" t="s">
        <v>1671</v>
      </c>
      <c r="D11" t="s">
        <v>1672</v>
      </c>
    </row>
    <row r="12" spans="1:4">
      <c r="A12">
        <v>11</v>
      </c>
      <c r="B12" t="s">
        <v>1653</v>
      </c>
      <c r="C12" t="s">
        <v>1673</v>
      </c>
      <c r="D12" t="s">
        <v>1674</v>
      </c>
    </row>
    <row r="13" spans="1:4">
      <c r="A13">
        <v>12</v>
      </c>
      <c r="B13" t="s">
        <v>1653</v>
      </c>
      <c r="C13" t="s">
        <v>1675</v>
      </c>
      <c r="D13" t="s">
        <v>1676</v>
      </c>
    </row>
    <row r="14" spans="1:4">
      <c r="A14">
        <v>13</v>
      </c>
      <c r="B14" t="s">
        <v>1677</v>
      </c>
      <c r="C14" t="s">
        <v>1677</v>
      </c>
      <c r="D14" t="s">
        <v>1678</v>
      </c>
    </row>
    <row r="15" spans="1:4">
      <c r="A15">
        <v>14</v>
      </c>
      <c r="B15" t="s">
        <v>1677</v>
      </c>
      <c r="C15" t="s">
        <v>1679</v>
      </c>
      <c r="D15" t="s">
        <v>1680</v>
      </c>
    </row>
    <row r="16" spans="1:4">
      <c r="A16">
        <v>15</v>
      </c>
      <c r="B16" t="s">
        <v>1677</v>
      </c>
      <c r="C16" t="s">
        <v>1681</v>
      </c>
      <c r="D16" t="s">
        <v>1682</v>
      </c>
    </row>
    <row r="17" spans="1:4">
      <c r="A17">
        <v>16</v>
      </c>
      <c r="B17" t="s">
        <v>1677</v>
      </c>
      <c r="C17" t="s">
        <v>1683</v>
      </c>
      <c r="D17" t="s">
        <v>1684</v>
      </c>
    </row>
    <row r="18" spans="1:4">
      <c r="A18">
        <v>17</v>
      </c>
      <c r="B18" t="s">
        <v>1677</v>
      </c>
      <c r="C18" t="s">
        <v>1685</v>
      </c>
      <c r="D18" t="s">
        <v>1686</v>
      </c>
    </row>
    <row r="19" spans="1:4">
      <c r="A19">
        <v>18</v>
      </c>
      <c r="B19" t="s">
        <v>1677</v>
      </c>
      <c r="C19" t="s">
        <v>1687</v>
      </c>
      <c r="D19" t="s">
        <v>1688</v>
      </c>
    </row>
    <row r="20" spans="1:4">
      <c r="A20">
        <v>19</v>
      </c>
      <c r="B20" t="s">
        <v>1677</v>
      </c>
      <c r="C20" t="s">
        <v>1689</v>
      </c>
      <c r="D20" t="s">
        <v>1690</v>
      </c>
    </row>
    <row r="21" spans="1:4">
      <c r="A21">
        <v>20</v>
      </c>
      <c r="B21" t="s">
        <v>1677</v>
      </c>
      <c r="C21" t="s">
        <v>1691</v>
      </c>
      <c r="D21" t="s">
        <v>1692</v>
      </c>
    </row>
    <row r="22" spans="1:4">
      <c r="A22">
        <v>21</v>
      </c>
      <c r="B22" t="s">
        <v>1677</v>
      </c>
      <c r="C22" t="s">
        <v>1693</v>
      </c>
      <c r="D22" t="s">
        <v>1694</v>
      </c>
    </row>
    <row r="23" spans="1:4">
      <c r="A23">
        <v>22</v>
      </c>
      <c r="B23" t="s">
        <v>1677</v>
      </c>
      <c r="C23" t="s">
        <v>1695</v>
      </c>
      <c r="D23" t="s">
        <v>1696</v>
      </c>
    </row>
    <row r="24" spans="1:4">
      <c r="A24">
        <v>23</v>
      </c>
      <c r="B24" t="s">
        <v>1677</v>
      </c>
      <c r="C24" t="s">
        <v>1697</v>
      </c>
      <c r="D24" t="s">
        <v>1698</v>
      </c>
    </row>
    <row r="25" spans="1:4">
      <c r="A25">
        <v>24</v>
      </c>
      <c r="B25" t="s">
        <v>1677</v>
      </c>
      <c r="C25" t="s">
        <v>1699</v>
      </c>
      <c r="D25" t="s">
        <v>1700</v>
      </c>
    </row>
    <row r="26" spans="1:4">
      <c r="A26">
        <v>25</v>
      </c>
      <c r="B26" t="s">
        <v>1677</v>
      </c>
      <c r="C26" t="s">
        <v>1701</v>
      </c>
      <c r="D26" t="s">
        <v>1702</v>
      </c>
    </row>
    <row r="27" spans="1:4">
      <c r="A27">
        <v>26</v>
      </c>
      <c r="B27" t="s">
        <v>1677</v>
      </c>
      <c r="C27" t="s">
        <v>1703</v>
      </c>
      <c r="D27" t="s">
        <v>1704</v>
      </c>
    </row>
    <row r="28" spans="1:4">
      <c r="A28">
        <v>27</v>
      </c>
      <c r="B28" t="s">
        <v>1677</v>
      </c>
      <c r="C28" t="s">
        <v>1705</v>
      </c>
      <c r="D28" t="s">
        <v>1706</v>
      </c>
    </row>
    <row r="29" spans="1:4">
      <c r="A29">
        <v>28</v>
      </c>
      <c r="B29" t="s">
        <v>1677</v>
      </c>
      <c r="C29" t="s">
        <v>1707</v>
      </c>
      <c r="D29" t="s">
        <v>1708</v>
      </c>
    </row>
    <row r="30" spans="1:4">
      <c r="A30">
        <v>29</v>
      </c>
      <c r="B30" t="s">
        <v>1709</v>
      </c>
      <c r="C30" t="s">
        <v>1709</v>
      </c>
      <c r="D30" t="s">
        <v>1710</v>
      </c>
    </row>
    <row r="31" spans="1:4">
      <c r="A31">
        <v>30</v>
      </c>
      <c r="B31" t="s">
        <v>1709</v>
      </c>
      <c r="C31" t="s">
        <v>1711</v>
      </c>
      <c r="D31" t="s">
        <v>1712</v>
      </c>
    </row>
    <row r="32" spans="1:4">
      <c r="A32">
        <v>31</v>
      </c>
      <c r="B32" t="s">
        <v>1709</v>
      </c>
      <c r="C32" t="s">
        <v>1713</v>
      </c>
      <c r="D32" t="s">
        <v>1714</v>
      </c>
    </row>
    <row r="33" spans="1:4">
      <c r="A33">
        <v>32</v>
      </c>
      <c r="B33" t="s">
        <v>1709</v>
      </c>
      <c r="C33" t="s">
        <v>1715</v>
      </c>
      <c r="D33" t="s">
        <v>1716</v>
      </c>
    </row>
    <row r="34" spans="1:4">
      <c r="A34">
        <v>33</v>
      </c>
      <c r="B34" t="s">
        <v>1709</v>
      </c>
      <c r="C34" t="s">
        <v>1717</v>
      </c>
      <c r="D34" t="s">
        <v>1718</v>
      </c>
    </row>
    <row r="35" spans="1:4">
      <c r="A35">
        <v>34</v>
      </c>
      <c r="B35" t="s">
        <v>1709</v>
      </c>
      <c r="C35" t="s">
        <v>1719</v>
      </c>
      <c r="D35" t="s">
        <v>1720</v>
      </c>
    </row>
    <row r="36" spans="1:4">
      <c r="A36">
        <v>35</v>
      </c>
      <c r="B36" t="s">
        <v>1709</v>
      </c>
      <c r="C36" t="s">
        <v>1721</v>
      </c>
      <c r="D36" t="s">
        <v>1722</v>
      </c>
    </row>
    <row r="37" spans="1:4">
      <c r="A37">
        <v>36</v>
      </c>
      <c r="B37" t="s">
        <v>1709</v>
      </c>
      <c r="C37" t="s">
        <v>1723</v>
      </c>
      <c r="D37" t="s">
        <v>1724</v>
      </c>
    </row>
    <row r="38" spans="1:4">
      <c r="A38">
        <v>37</v>
      </c>
      <c r="B38" t="s">
        <v>1709</v>
      </c>
      <c r="C38" t="s">
        <v>1725</v>
      </c>
      <c r="D38" t="s">
        <v>1726</v>
      </c>
    </row>
    <row r="39" spans="1:4">
      <c r="A39">
        <v>38</v>
      </c>
      <c r="B39" t="s">
        <v>1727</v>
      </c>
      <c r="C39" t="s">
        <v>1729</v>
      </c>
      <c r="D39" t="s">
        <v>1730</v>
      </c>
    </row>
    <row r="40" spans="1:4">
      <c r="A40">
        <v>39</v>
      </c>
      <c r="B40" t="s">
        <v>1727</v>
      </c>
      <c r="C40" t="s">
        <v>1727</v>
      </c>
      <c r="D40" t="s">
        <v>1728</v>
      </c>
    </row>
    <row r="41" spans="1:4">
      <c r="A41">
        <v>40</v>
      </c>
      <c r="B41" t="s">
        <v>1727</v>
      </c>
      <c r="C41" t="s">
        <v>1731</v>
      </c>
      <c r="D41" t="s">
        <v>1732</v>
      </c>
    </row>
    <row r="42" spans="1:4">
      <c r="A42">
        <v>41</v>
      </c>
      <c r="B42" t="s">
        <v>1727</v>
      </c>
      <c r="C42" t="s">
        <v>1733</v>
      </c>
      <c r="D42" t="s">
        <v>1734</v>
      </c>
    </row>
    <row r="43" spans="1:4">
      <c r="A43">
        <v>42</v>
      </c>
      <c r="B43" t="s">
        <v>1727</v>
      </c>
      <c r="C43" t="s">
        <v>1735</v>
      </c>
      <c r="D43" t="s">
        <v>1736</v>
      </c>
    </row>
    <row r="44" spans="1:4">
      <c r="A44">
        <v>43</v>
      </c>
      <c r="B44" t="s">
        <v>1727</v>
      </c>
      <c r="C44" t="s">
        <v>1737</v>
      </c>
      <c r="D44" t="s">
        <v>1738</v>
      </c>
    </row>
    <row r="45" spans="1:4">
      <c r="A45">
        <v>44</v>
      </c>
      <c r="B45" t="s">
        <v>1727</v>
      </c>
      <c r="C45" t="s">
        <v>1739</v>
      </c>
      <c r="D45" t="s">
        <v>1740</v>
      </c>
    </row>
    <row r="46" spans="1:4">
      <c r="A46">
        <v>45</v>
      </c>
      <c r="B46" t="s">
        <v>1727</v>
      </c>
      <c r="C46" t="s">
        <v>1741</v>
      </c>
      <c r="D46" t="s">
        <v>1742</v>
      </c>
    </row>
    <row r="47" spans="1:4">
      <c r="A47">
        <v>46</v>
      </c>
      <c r="B47" t="s">
        <v>1743</v>
      </c>
      <c r="C47" t="s">
        <v>1743</v>
      </c>
      <c r="D47" t="s">
        <v>1744</v>
      </c>
    </row>
    <row r="48" spans="1:4">
      <c r="A48">
        <v>47</v>
      </c>
      <c r="B48" t="s">
        <v>1745</v>
      </c>
      <c r="C48" t="s">
        <v>1745</v>
      </c>
      <c r="D48" t="s">
        <v>1746</v>
      </c>
    </row>
    <row r="49" spans="1:4">
      <c r="A49">
        <v>48</v>
      </c>
      <c r="B49" t="s">
        <v>1747</v>
      </c>
      <c r="C49" t="s">
        <v>1747</v>
      </c>
      <c r="D49" t="s">
        <v>1748</v>
      </c>
    </row>
    <row r="50" spans="1:4">
      <c r="A50">
        <v>49</v>
      </c>
      <c r="B50" t="s">
        <v>1749</v>
      </c>
      <c r="C50" t="s">
        <v>1749</v>
      </c>
      <c r="D50" t="s">
        <v>1750</v>
      </c>
    </row>
    <row r="51" spans="1:4">
      <c r="A51">
        <v>50</v>
      </c>
      <c r="B51" t="s">
        <v>1751</v>
      </c>
      <c r="C51" t="s">
        <v>1751</v>
      </c>
      <c r="D51" t="s">
        <v>1752</v>
      </c>
    </row>
    <row r="52" spans="1:4">
      <c r="A52">
        <v>51</v>
      </c>
      <c r="B52" t="s">
        <v>1753</v>
      </c>
      <c r="C52" t="s">
        <v>1755</v>
      </c>
      <c r="D52" t="s">
        <v>1756</v>
      </c>
    </row>
    <row r="53" spans="1:4">
      <c r="A53">
        <v>52</v>
      </c>
      <c r="B53" t="s">
        <v>1753</v>
      </c>
      <c r="C53" t="s">
        <v>1753</v>
      </c>
      <c r="D53" t="s">
        <v>1754</v>
      </c>
    </row>
    <row r="54" spans="1:4">
      <c r="A54">
        <v>53</v>
      </c>
      <c r="B54" t="s">
        <v>1753</v>
      </c>
      <c r="C54" t="s">
        <v>1757</v>
      </c>
      <c r="D54" t="s">
        <v>1758</v>
      </c>
    </row>
    <row r="55" spans="1:4">
      <c r="A55">
        <v>54</v>
      </c>
      <c r="B55" t="s">
        <v>1753</v>
      </c>
      <c r="C55" t="s">
        <v>1759</v>
      </c>
      <c r="D55" t="s">
        <v>1760</v>
      </c>
    </row>
    <row r="56" spans="1:4">
      <c r="A56">
        <v>55</v>
      </c>
      <c r="B56" t="s">
        <v>1753</v>
      </c>
      <c r="C56" t="s">
        <v>1761</v>
      </c>
      <c r="D56" t="s">
        <v>1762</v>
      </c>
    </row>
    <row r="57" spans="1:4">
      <c r="A57">
        <v>56</v>
      </c>
      <c r="B57" t="s">
        <v>1753</v>
      </c>
      <c r="C57" t="s">
        <v>1763</v>
      </c>
      <c r="D57" t="s">
        <v>1764</v>
      </c>
    </row>
    <row r="58" spans="1:4">
      <c r="A58">
        <v>57</v>
      </c>
      <c r="B58" t="s">
        <v>1753</v>
      </c>
      <c r="C58" t="s">
        <v>1765</v>
      </c>
      <c r="D58" t="s">
        <v>1766</v>
      </c>
    </row>
    <row r="59" spans="1:4">
      <c r="A59">
        <v>58</v>
      </c>
      <c r="B59" t="s">
        <v>1753</v>
      </c>
      <c r="C59" t="s">
        <v>1767</v>
      </c>
      <c r="D59" t="s">
        <v>1768</v>
      </c>
    </row>
    <row r="60" spans="1:4">
      <c r="A60">
        <v>59</v>
      </c>
      <c r="B60" t="s">
        <v>1769</v>
      </c>
      <c r="C60" t="s">
        <v>1771</v>
      </c>
      <c r="D60" t="s">
        <v>1772</v>
      </c>
    </row>
    <row r="61" spans="1:4">
      <c r="A61">
        <v>60</v>
      </c>
      <c r="B61" t="s">
        <v>1769</v>
      </c>
      <c r="C61" t="s">
        <v>1773</v>
      </c>
      <c r="D61" t="s">
        <v>1774</v>
      </c>
    </row>
    <row r="62" spans="1:4">
      <c r="A62">
        <v>61</v>
      </c>
      <c r="B62" t="s">
        <v>1769</v>
      </c>
      <c r="C62" t="s">
        <v>1775</v>
      </c>
      <c r="D62" t="s">
        <v>1776</v>
      </c>
    </row>
    <row r="63" spans="1:4">
      <c r="A63">
        <v>62</v>
      </c>
      <c r="B63" t="s">
        <v>1769</v>
      </c>
      <c r="C63" t="s">
        <v>1777</v>
      </c>
      <c r="D63" t="s">
        <v>1778</v>
      </c>
    </row>
    <row r="64" spans="1:4">
      <c r="A64">
        <v>63</v>
      </c>
      <c r="B64" t="s">
        <v>1769</v>
      </c>
      <c r="C64" t="s">
        <v>1769</v>
      </c>
      <c r="D64" t="s">
        <v>1770</v>
      </c>
    </row>
    <row r="65" spans="1:4">
      <c r="A65">
        <v>64</v>
      </c>
      <c r="B65" t="s">
        <v>1769</v>
      </c>
      <c r="C65" t="s">
        <v>1779</v>
      </c>
      <c r="D65" t="s">
        <v>1780</v>
      </c>
    </row>
    <row r="66" spans="1:4">
      <c r="A66">
        <v>65</v>
      </c>
      <c r="B66" t="s">
        <v>1769</v>
      </c>
      <c r="C66" t="s">
        <v>1781</v>
      </c>
      <c r="D66" t="s">
        <v>1782</v>
      </c>
    </row>
    <row r="67" spans="1:4">
      <c r="A67">
        <v>66</v>
      </c>
      <c r="B67" t="s">
        <v>1769</v>
      </c>
      <c r="C67" t="s">
        <v>1783</v>
      </c>
      <c r="D67" t="s">
        <v>1784</v>
      </c>
    </row>
    <row r="68" spans="1:4">
      <c r="A68">
        <v>67</v>
      </c>
      <c r="B68" t="s">
        <v>1769</v>
      </c>
      <c r="C68" t="s">
        <v>1785</v>
      </c>
      <c r="D68" t="s">
        <v>1786</v>
      </c>
    </row>
    <row r="69" spans="1:4">
      <c r="A69">
        <v>68</v>
      </c>
      <c r="B69" t="s">
        <v>1769</v>
      </c>
      <c r="C69" t="s">
        <v>1787</v>
      </c>
      <c r="D69" t="s">
        <v>1788</v>
      </c>
    </row>
    <row r="70" spans="1:4">
      <c r="A70">
        <v>69</v>
      </c>
      <c r="B70" t="s">
        <v>1769</v>
      </c>
      <c r="C70" t="s">
        <v>1789</v>
      </c>
      <c r="D70" t="s">
        <v>1790</v>
      </c>
    </row>
    <row r="71" spans="1:4">
      <c r="A71">
        <v>70</v>
      </c>
      <c r="B71" t="s">
        <v>1791</v>
      </c>
      <c r="C71" t="s">
        <v>1793</v>
      </c>
      <c r="D71" t="s">
        <v>1794</v>
      </c>
    </row>
    <row r="72" spans="1:4">
      <c r="A72">
        <v>71</v>
      </c>
      <c r="B72" t="s">
        <v>1791</v>
      </c>
      <c r="C72" t="s">
        <v>1791</v>
      </c>
      <c r="D72" t="s">
        <v>1792</v>
      </c>
    </row>
    <row r="73" spans="1:4">
      <c r="A73">
        <v>72</v>
      </c>
      <c r="B73" t="s">
        <v>1791</v>
      </c>
      <c r="C73" t="s">
        <v>1795</v>
      </c>
      <c r="D73" t="s">
        <v>1796</v>
      </c>
    </row>
    <row r="74" spans="1:4">
      <c r="A74">
        <v>73</v>
      </c>
      <c r="B74" t="s">
        <v>1791</v>
      </c>
      <c r="C74" t="s">
        <v>1797</v>
      </c>
      <c r="D74" t="s">
        <v>1798</v>
      </c>
    </row>
    <row r="75" spans="1:4">
      <c r="A75">
        <v>74</v>
      </c>
      <c r="B75" t="s">
        <v>1799</v>
      </c>
      <c r="C75" t="s">
        <v>1801</v>
      </c>
      <c r="D75" t="s">
        <v>1802</v>
      </c>
    </row>
    <row r="76" spans="1:4">
      <c r="A76">
        <v>75</v>
      </c>
      <c r="B76" t="s">
        <v>1799</v>
      </c>
      <c r="C76" t="s">
        <v>1803</v>
      </c>
      <c r="D76" t="s">
        <v>1804</v>
      </c>
    </row>
    <row r="77" spans="1:4">
      <c r="A77">
        <v>76</v>
      </c>
      <c r="B77" t="s">
        <v>1799</v>
      </c>
      <c r="C77" t="s">
        <v>1799</v>
      </c>
      <c r="D77" t="s">
        <v>1800</v>
      </c>
    </row>
    <row r="78" spans="1:4">
      <c r="A78">
        <v>77</v>
      </c>
      <c r="B78" t="s">
        <v>1799</v>
      </c>
      <c r="C78" t="s">
        <v>1805</v>
      </c>
      <c r="D78" t="s">
        <v>1806</v>
      </c>
    </row>
    <row r="79" spans="1:4">
      <c r="A79">
        <v>78</v>
      </c>
      <c r="B79" t="s">
        <v>1799</v>
      </c>
      <c r="C79" t="s">
        <v>1807</v>
      </c>
      <c r="D79" t="s">
        <v>1808</v>
      </c>
    </row>
    <row r="80" spans="1:4">
      <c r="A80">
        <v>79</v>
      </c>
      <c r="B80" t="s">
        <v>1799</v>
      </c>
      <c r="C80" t="s">
        <v>1809</v>
      </c>
      <c r="D80" t="s">
        <v>1810</v>
      </c>
    </row>
    <row r="81" spans="1:4">
      <c r="A81">
        <v>80</v>
      </c>
      <c r="B81" t="s">
        <v>1799</v>
      </c>
      <c r="C81" t="s">
        <v>1811</v>
      </c>
      <c r="D81" t="s">
        <v>1812</v>
      </c>
    </row>
    <row r="82" spans="1:4">
      <c r="A82">
        <v>81</v>
      </c>
      <c r="B82" t="s">
        <v>1799</v>
      </c>
      <c r="C82" t="s">
        <v>1813</v>
      </c>
      <c r="D82" t="s">
        <v>1814</v>
      </c>
    </row>
    <row r="83" spans="1:4">
      <c r="A83">
        <v>82</v>
      </c>
      <c r="B83" t="s">
        <v>1799</v>
      </c>
      <c r="C83" t="s">
        <v>1815</v>
      </c>
      <c r="D83" t="s">
        <v>1816</v>
      </c>
    </row>
    <row r="84" spans="1:4">
      <c r="A84">
        <v>83</v>
      </c>
      <c r="B84" t="s">
        <v>1799</v>
      </c>
      <c r="C84" t="s">
        <v>1817</v>
      </c>
      <c r="D84" t="s">
        <v>1818</v>
      </c>
    </row>
    <row r="85" spans="1:4">
      <c r="A85">
        <v>84</v>
      </c>
      <c r="B85" t="s">
        <v>1799</v>
      </c>
      <c r="C85" t="s">
        <v>1819</v>
      </c>
      <c r="D85" t="s">
        <v>1820</v>
      </c>
    </row>
    <row r="86" spans="1:4">
      <c r="A86">
        <v>85</v>
      </c>
      <c r="B86" t="s">
        <v>1821</v>
      </c>
      <c r="C86" t="s">
        <v>1823</v>
      </c>
      <c r="D86" t="s">
        <v>1824</v>
      </c>
    </row>
    <row r="87" spans="1:4">
      <c r="A87">
        <v>86</v>
      </c>
      <c r="B87" t="s">
        <v>1821</v>
      </c>
      <c r="C87" t="s">
        <v>1825</v>
      </c>
      <c r="D87" t="s">
        <v>1826</v>
      </c>
    </row>
    <row r="88" spans="1:4">
      <c r="A88">
        <v>87</v>
      </c>
      <c r="B88" t="s">
        <v>1821</v>
      </c>
      <c r="C88" t="s">
        <v>1821</v>
      </c>
      <c r="D88" t="s">
        <v>1822</v>
      </c>
    </row>
    <row r="89" spans="1:4">
      <c r="A89">
        <v>88</v>
      </c>
      <c r="B89" t="s">
        <v>1821</v>
      </c>
      <c r="C89" t="s">
        <v>1827</v>
      </c>
      <c r="D89" t="s">
        <v>1828</v>
      </c>
    </row>
    <row r="90" spans="1:4">
      <c r="A90">
        <v>89</v>
      </c>
      <c r="B90" t="s">
        <v>1821</v>
      </c>
      <c r="C90" t="s">
        <v>1829</v>
      </c>
      <c r="D90" t="s">
        <v>1830</v>
      </c>
    </row>
    <row r="91" spans="1:4">
      <c r="A91">
        <v>90</v>
      </c>
      <c r="B91" t="s">
        <v>1821</v>
      </c>
      <c r="C91" t="s">
        <v>1831</v>
      </c>
      <c r="D91" t="s">
        <v>1832</v>
      </c>
    </row>
    <row r="92" spans="1:4">
      <c r="A92">
        <v>91</v>
      </c>
      <c r="B92" t="s">
        <v>1821</v>
      </c>
      <c r="C92" t="s">
        <v>1833</v>
      </c>
      <c r="D92" t="s">
        <v>1834</v>
      </c>
    </row>
    <row r="93" spans="1:4">
      <c r="A93">
        <v>92</v>
      </c>
      <c r="B93" t="s">
        <v>1835</v>
      </c>
      <c r="C93" t="s">
        <v>1837</v>
      </c>
      <c r="D93" t="s">
        <v>1838</v>
      </c>
    </row>
    <row r="94" spans="1:4">
      <c r="A94">
        <v>93</v>
      </c>
      <c r="B94" t="s">
        <v>1835</v>
      </c>
      <c r="C94" t="s">
        <v>1839</v>
      </c>
      <c r="D94" t="s">
        <v>1840</v>
      </c>
    </row>
    <row r="95" spans="1:4">
      <c r="A95">
        <v>94</v>
      </c>
      <c r="B95" t="s">
        <v>1835</v>
      </c>
      <c r="C95" t="s">
        <v>1841</v>
      </c>
      <c r="D95" t="s">
        <v>1842</v>
      </c>
    </row>
    <row r="96" spans="1:4">
      <c r="A96">
        <v>95</v>
      </c>
      <c r="B96" t="s">
        <v>1835</v>
      </c>
      <c r="C96" t="s">
        <v>1843</v>
      </c>
      <c r="D96" t="s">
        <v>1844</v>
      </c>
    </row>
    <row r="97" spans="1:4">
      <c r="A97">
        <v>96</v>
      </c>
      <c r="B97" t="s">
        <v>1835</v>
      </c>
      <c r="C97" t="s">
        <v>1845</v>
      </c>
      <c r="D97" t="s">
        <v>1846</v>
      </c>
    </row>
    <row r="98" spans="1:4">
      <c r="A98">
        <v>97</v>
      </c>
      <c r="B98" t="s">
        <v>1835</v>
      </c>
      <c r="C98" t="s">
        <v>1835</v>
      </c>
      <c r="D98" t="s">
        <v>1836</v>
      </c>
    </row>
    <row r="99" spans="1:4">
      <c r="A99">
        <v>98</v>
      </c>
      <c r="B99" t="s">
        <v>1835</v>
      </c>
      <c r="C99" t="s">
        <v>1847</v>
      </c>
      <c r="D99" t="s">
        <v>1848</v>
      </c>
    </row>
    <row r="100" spans="1:4">
      <c r="A100">
        <v>99</v>
      </c>
      <c r="B100" t="s">
        <v>1835</v>
      </c>
      <c r="C100" t="s">
        <v>1849</v>
      </c>
      <c r="D100" t="s">
        <v>1850</v>
      </c>
    </row>
    <row r="101" spans="1:4">
      <c r="A101">
        <v>100</v>
      </c>
      <c r="B101" t="s">
        <v>1835</v>
      </c>
      <c r="C101" t="s">
        <v>1851</v>
      </c>
      <c r="D101" t="s">
        <v>1852</v>
      </c>
    </row>
    <row r="102" spans="1:4">
      <c r="A102">
        <v>101</v>
      </c>
      <c r="B102" t="s">
        <v>1853</v>
      </c>
      <c r="C102" t="s">
        <v>1855</v>
      </c>
      <c r="D102" t="s">
        <v>1856</v>
      </c>
    </row>
    <row r="103" spans="1:4">
      <c r="A103">
        <v>102</v>
      </c>
      <c r="B103" t="s">
        <v>1853</v>
      </c>
      <c r="C103" t="s">
        <v>1853</v>
      </c>
      <c r="D103" t="s">
        <v>1854</v>
      </c>
    </row>
    <row r="104" spans="1:4">
      <c r="A104">
        <v>103</v>
      </c>
      <c r="B104" t="s">
        <v>1853</v>
      </c>
      <c r="C104" t="s">
        <v>1857</v>
      </c>
      <c r="D104" t="s">
        <v>1858</v>
      </c>
    </row>
    <row r="105" spans="1:4">
      <c r="A105">
        <v>104</v>
      </c>
      <c r="B105" t="s">
        <v>1853</v>
      </c>
      <c r="C105" t="s">
        <v>1733</v>
      </c>
      <c r="D105" t="s">
        <v>1859</v>
      </c>
    </row>
    <row r="106" spans="1:4">
      <c r="A106">
        <v>105</v>
      </c>
      <c r="B106" t="s">
        <v>1853</v>
      </c>
      <c r="C106" t="s">
        <v>1860</v>
      </c>
      <c r="D106" t="s">
        <v>1861</v>
      </c>
    </row>
    <row r="107" spans="1:4">
      <c r="A107">
        <v>106</v>
      </c>
      <c r="B107" t="s">
        <v>1853</v>
      </c>
      <c r="C107" t="s">
        <v>1862</v>
      </c>
      <c r="D107" t="s">
        <v>1863</v>
      </c>
    </row>
    <row r="108" spans="1:4">
      <c r="A108">
        <v>107</v>
      </c>
      <c r="B108" t="s">
        <v>1853</v>
      </c>
      <c r="C108" t="s">
        <v>1864</v>
      </c>
      <c r="D108" t="s">
        <v>1865</v>
      </c>
    </row>
    <row r="109" spans="1:4">
      <c r="A109">
        <v>108</v>
      </c>
      <c r="B109" t="s">
        <v>1866</v>
      </c>
      <c r="C109" t="s">
        <v>1868</v>
      </c>
      <c r="D109" t="s">
        <v>1869</v>
      </c>
    </row>
    <row r="110" spans="1:4">
      <c r="A110">
        <v>109</v>
      </c>
      <c r="B110" t="s">
        <v>1866</v>
      </c>
      <c r="C110" t="s">
        <v>1870</v>
      </c>
      <c r="D110" t="s">
        <v>1871</v>
      </c>
    </row>
    <row r="111" spans="1:4">
      <c r="A111">
        <v>110</v>
      </c>
      <c r="B111" t="s">
        <v>1866</v>
      </c>
      <c r="C111" t="s">
        <v>1872</v>
      </c>
      <c r="D111" t="s">
        <v>1873</v>
      </c>
    </row>
    <row r="112" spans="1:4">
      <c r="A112">
        <v>111</v>
      </c>
      <c r="B112" t="s">
        <v>1866</v>
      </c>
      <c r="C112" t="s">
        <v>1874</v>
      </c>
      <c r="D112" t="s">
        <v>1875</v>
      </c>
    </row>
    <row r="113" spans="1:4">
      <c r="A113">
        <v>112</v>
      </c>
      <c r="B113" t="s">
        <v>1866</v>
      </c>
      <c r="C113" t="s">
        <v>1866</v>
      </c>
      <c r="D113" t="s">
        <v>1867</v>
      </c>
    </row>
    <row r="114" spans="1:4">
      <c r="A114">
        <v>113</v>
      </c>
      <c r="B114" t="s">
        <v>1866</v>
      </c>
      <c r="C114" t="s">
        <v>1876</v>
      </c>
      <c r="D114" t="s">
        <v>1877</v>
      </c>
    </row>
    <row r="115" spans="1:4">
      <c r="A115">
        <v>114</v>
      </c>
      <c r="B115" t="s">
        <v>1866</v>
      </c>
      <c r="C115" t="s">
        <v>1878</v>
      </c>
      <c r="D115" t="s">
        <v>1879</v>
      </c>
    </row>
    <row r="116" spans="1:4">
      <c r="A116">
        <v>115</v>
      </c>
      <c r="B116" t="s">
        <v>1866</v>
      </c>
      <c r="C116" t="s">
        <v>1880</v>
      </c>
      <c r="D116" t="s">
        <v>1881</v>
      </c>
    </row>
    <row r="117" spans="1:4">
      <c r="A117">
        <v>116</v>
      </c>
      <c r="B117" t="s">
        <v>1866</v>
      </c>
      <c r="C117" t="s">
        <v>1882</v>
      </c>
      <c r="D117" t="s">
        <v>1883</v>
      </c>
    </row>
    <row r="118" spans="1:4">
      <c r="A118">
        <v>117</v>
      </c>
      <c r="B118" t="s">
        <v>1866</v>
      </c>
      <c r="C118" t="s">
        <v>1884</v>
      </c>
      <c r="D118" t="s">
        <v>1885</v>
      </c>
    </row>
    <row r="119" spans="1:4">
      <c r="A119">
        <v>118</v>
      </c>
      <c r="B119" t="s">
        <v>1866</v>
      </c>
      <c r="C119" t="s">
        <v>1886</v>
      </c>
      <c r="D119" t="s">
        <v>1887</v>
      </c>
    </row>
    <row r="120" spans="1:4">
      <c r="A120">
        <v>119</v>
      </c>
      <c r="B120" t="s">
        <v>1866</v>
      </c>
      <c r="C120" t="s">
        <v>1888</v>
      </c>
      <c r="D120" t="s">
        <v>1889</v>
      </c>
    </row>
    <row r="121" spans="1:4">
      <c r="A121">
        <v>120</v>
      </c>
      <c r="B121" t="s">
        <v>1866</v>
      </c>
      <c r="C121" t="s">
        <v>1890</v>
      </c>
      <c r="D121" t="s">
        <v>1891</v>
      </c>
    </row>
    <row r="122" spans="1:4">
      <c r="A122">
        <v>121</v>
      </c>
      <c r="B122" t="s">
        <v>1866</v>
      </c>
      <c r="C122" t="s">
        <v>1892</v>
      </c>
      <c r="D122" t="s">
        <v>1893</v>
      </c>
    </row>
    <row r="123" spans="1:4">
      <c r="A123">
        <v>122</v>
      </c>
      <c r="B123" t="s">
        <v>1866</v>
      </c>
      <c r="C123" t="s">
        <v>1894</v>
      </c>
      <c r="D123" t="s">
        <v>1895</v>
      </c>
    </row>
    <row r="124" spans="1:4">
      <c r="A124">
        <v>123</v>
      </c>
      <c r="B124" t="s">
        <v>1866</v>
      </c>
      <c r="C124" t="s">
        <v>1896</v>
      </c>
      <c r="D124" t="s">
        <v>1897</v>
      </c>
    </row>
    <row r="125" spans="1:4">
      <c r="A125">
        <v>124</v>
      </c>
      <c r="B125" t="s">
        <v>1898</v>
      </c>
      <c r="C125" t="s">
        <v>1900</v>
      </c>
      <c r="D125" t="s">
        <v>1901</v>
      </c>
    </row>
    <row r="126" spans="1:4">
      <c r="A126">
        <v>125</v>
      </c>
      <c r="B126" t="s">
        <v>1898</v>
      </c>
      <c r="C126" t="s">
        <v>1902</v>
      </c>
      <c r="D126" t="s">
        <v>1903</v>
      </c>
    </row>
    <row r="127" spans="1:4">
      <c r="A127">
        <v>126</v>
      </c>
      <c r="B127" t="s">
        <v>1898</v>
      </c>
      <c r="C127" t="s">
        <v>1898</v>
      </c>
      <c r="D127" t="s">
        <v>1899</v>
      </c>
    </row>
    <row r="128" spans="1:4">
      <c r="A128">
        <v>127</v>
      </c>
      <c r="B128" t="s">
        <v>1898</v>
      </c>
      <c r="C128" t="s">
        <v>1904</v>
      </c>
      <c r="D128" t="s">
        <v>1905</v>
      </c>
    </row>
    <row r="129" spans="1:4">
      <c r="A129">
        <v>128</v>
      </c>
      <c r="B129" t="s">
        <v>1898</v>
      </c>
      <c r="C129" t="s">
        <v>1906</v>
      </c>
      <c r="D129" t="s">
        <v>1907</v>
      </c>
    </row>
    <row r="130" spans="1:4">
      <c r="A130">
        <v>129</v>
      </c>
      <c r="B130" t="s">
        <v>1898</v>
      </c>
      <c r="C130" t="s">
        <v>1908</v>
      </c>
      <c r="D130" t="s">
        <v>1909</v>
      </c>
    </row>
    <row r="131" spans="1:4">
      <c r="A131">
        <v>130</v>
      </c>
      <c r="B131" t="s">
        <v>1898</v>
      </c>
      <c r="C131" t="s">
        <v>1910</v>
      </c>
      <c r="D131" t="s">
        <v>1911</v>
      </c>
    </row>
    <row r="132" spans="1:4">
      <c r="A132">
        <v>131</v>
      </c>
      <c r="B132" t="s">
        <v>1898</v>
      </c>
      <c r="C132" t="s">
        <v>1912</v>
      </c>
      <c r="D132" t="s">
        <v>1913</v>
      </c>
    </row>
    <row r="133" spans="1:4">
      <c r="A133">
        <v>132</v>
      </c>
      <c r="B133" t="s">
        <v>1898</v>
      </c>
      <c r="C133" t="s">
        <v>1914</v>
      </c>
      <c r="D133" t="s">
        <v>1915</v>
      </c>
    </row>
    <row r="134" spans="1:4">
      <c r="A134">
        <v>133</v>
      </c>
      <c r="B134" t="s">
        <v>1898</v>
      </c>
      <c r="C134" t="s">
        <v>1916</v>
      </c>
      <c r="D134" t="s">
        <v>1917</v>
      </c>
    </row>
    <row r="135" spans="1:4">
      <c r="A135">
        <v>134</v>
      </c>
      <c r="B135" t="s">
        <v>1918</v>
      </c>
      <c r="C135" t="s">
        <v>1920</v>
      </c>
      <c r="D135" t="s">
        <v>1921</v>
      </c>
    </row>
    <row r="136" spans="1:4">
      <c r="A136">
        <v>135</v>
      </c>
      <c r="B136" t="s">
        <v>1918</v>
      </c>
      <c r="C136" t="s">
        <v>1922</v>
      </c>
      <c r="D136" t="s">
        <v>1923</v>
      </c>
    </row>
    <row r="137" spans="1:4">
      <c r="A137">
        <v>136</v>
      </c>
      <c r="B137" t="s">
        <v>1918</v>
      </c>
      <c r="C137" t="s">
        <v>1924</v>
      </c>
      <c r="D137" t="s">
        <v>1925</v>
      </c>
    </row>
    <row r="138" spans="1:4">
      <c r="A138">
        <v>137</v>
      </c>
      <c r="B138" t="s">
        <v>1918</v>
      </c>
      <c r="C138" t="s">
        <v>1918</v>
      </c>
      <c r="D138" t="s">
        <v>1919</v>
      </c>
    </row>
    <row r="139" spans="1:4">
      <c r="A139">
        <v>138</v>
      </c>
      <c r="B139" t="s">
        <v>1918</v>
      </c>
      <c r="C139" t="s">
        <v>1926</v>
      </c>
      <c r="D139" t="s">
        <v>1927</v>
      </c>
    </row>
    <row r="140" spans="1:4">
      <c r="A140">
        <v>139</v>
      </c>
      <c r="B140" t="s">
        <v>1918</v>
      </c>
      <c r="C140" t="s">
        <v>1928</v>
      </c>
      <c r="D140" t="s">
        <v>1929</v>
      </c>
    </row>
    <row r="141" spans="1:4">
      <c r="A141">
        <v>140</v>
      </c>
      <c r="B141" t="s">
        <v>1918</v>
      </c>
      <c r="C141" t="s">
        <v>1930</v>
      </c>
      <c r="D141" t="s">
        <v>1931</v>
      </c>
    </row>
    <row r="142" spans="1:4">
      <c r="A142">
        <v>141</v>
      </c>
      <c r="B142" t="s">
        <v>1918</v>
      </c>
      <c r="C142" t="s">
        <v>1932</v>
      </c>
      <c r="D142" t="s">
        <v>1933</v>
      </c>
    </row>
    <row r="143" spans="1:4">
      <c r="A143">
        <v>142</v>
      </c>
      <c r="B143" t="s">
        <v>1918</v>
      </c>
      <c r="C143" t="s">
        <v>1934</v>
      </c>
      <c r="D143" t="s">
        <v>1935</v>
      </c>
    </row>
    <row r="144" spans="1:4">
      <c r="A144">
        <v>143</v>
      </c>
      <c r="B144" t="s">
        <v>1936</v>
      </c>
      <c r="C144" t="s">
        <v>1938</v>
      </c>
      <c r="D144" t="s">
        <v>1939</v>
      </c>
    </row>
    <row r="145" spans="1:4">
      <c r="A145">
        <v>144</v>
      </c>
      <c r="B145" t="s">
        <v>1936</v>
      </c>
      <c r="C145" t="s">
        <v>1936</v>
      </c>
      <c r="D145" t="s">
        <v>1937</v>
      </c>
    </row>
    <row r="146" spans="1:4">
      <c r="A146">
        <v>145</v>
      </c>
      <c r="B146" t="s">
        <v>1936</v>
      </c>
      <c r="C146" t="s">
        <v>1940</v>
      </c>
      <c r="D146" t="s">
        <v>1941</v>
      </c>
    </row>
    <row r="147" spans="1:4">
      <c r="A147">
        <v>146</v>
      </c>
      <c r="B147" t="s">
        <v>1936</v>
      </c>
      <c r="C147" t="s">
        <v>1942</v>
      </c>
      <c r="D147" t="s">
        <v>1943</v>
      </c>
    </row>
    <row r="148" spans="1:4">
      <c r="A148">
        <v>147</v>
      </c>
      <c r="B148" t="s">
        <v>1936</v>
      </c>
      <c r="C148" t="s">
        <v>1944</v>
      </c>
      <c r="D148" t="s">
        <v>1945</v>
      </c>
    </row>
    <row r="149" spans="1:4">
      <c r="A149">
        <v>148</v>
      </c>
      <c r="B149" t="s">
        <v>1936</v>
      </c>
      <c r="C149" t="s">
        <v>1946</v>
      </c>
      <c r="D149" t="s">
        <v>1947</v>
      </c>
    </row>
    <row r="150" spans="1:4">
      <c r="A150">
        <v>149</v>
      </c>
      <c r="B150" t="s">
        <v>1936</v>
      </c>
      <c r="C150" t="s">
        <v>1948</v>
      </c>
      <c r="D150" t="s">
        <v>1949</v>
      </c>
    </row>
    <row r="151" spans="1:4">
      <c r="A151">
        <v>150</v>
      </c>
      <c r="B151" t="s">
        <v>1936</v>
      </c>
      <c r="C151" t="s">
        <v>1950</v>
      </c>
      <c r="D151" t="s">
        <v>1951</v>
      </c>
    </row>
    <row r="152" spans="1:4">
      <c r="A152">
        <v>151</v>
      </c>
      <c r="B152" t="s">
        <v>1952</v>
      </c>
      <c r="C152" t="s">
        <v>1954</v>
      </c>
      <c r="D152" t="s">
        <v>1955</v>
      </c>
    </row>
    <row r="153" spans="1:4">
      <c r="A153">
        <v>152</v>
      </c>
      <c r="B153" t="s">
        <v>1952</v>
      </c>
      <c r="C153" t="s">
        <v>1956</v>
      </c>
      <c r="D153" t="s">
        <v>1957</v>
      </c>
    </row>
    <row r="154" spans="1:4">
      <c r="A154">
        <v>153</v>
      </c>
      <c r="B154" t="s">
        <v>1952</v>
      </c>
      <c r="C154" t="s">
        <v>1958</v>
      </c>
      <c r="D154" t="s">
        <v>1959</v>
      </c>
    </row>
    <row r="155" spans="1:4">
      <c r="A155">
        <v>154</v>
      </c>
      <c r="B155" t="s">
        <v>1952</v>
      </c>
      <c r="C155" t="s">
        <v>1952</v>
      </c>
      <c r="D155" t="s">
        <v>1953</v>
      </c>
    </row>
    <row r="156" spans="1:4">
      <c r="A156">
        <v>155</v>
      </c>
      <c r="B156" t="s">
        <v>1952</v>
      </c>
      <c r="C156" t="s">
        <v>1960</v>
      </c>
      <c r="D156" t="s">
        <v>1961</v>
      </c>
    </row>
    <row r="157" spans="1:4">
      <c r="A157">
        <v>156</v>
      </c>
      <c r="B157" t="s">
        <v>1962</v>
      </c>
      <c r="C157" t="s">
        <v>1755</v>
      </c>
      <c r="D157" t="s">
        <v>1964</v>
      </c>
    </row>
    <row r="158" spans="1:4">
      <c r="A158">
        <v>157</v>
      </c>
      <c r="B158" t="s">
        <v>1962</v>
      </c>
      <c r="C158" t="s">
        <v>1965</v>
      </c>
      <c r="D158" t="s">
        <v>1966</v>
      </c>
    </row>
    <row r="159" spans="1:4">
      <c r="A159">
        <v>158</v>
      </c>
      <c r="B159" t="s">
        <v>1962</v>
      </c>
      <c r="C159" t="s">
        <v>1962</v>
      </c>
      <c r="D159" t="s">
        <v>1963</v>
      </c>
    </row>
    <row r="160" spans="1:4">
      <c r="A160">
        <v>159</v>
      </c>
      <c r="B160" t="s">
        <v>1962</v>
      </c>
      <c r="C160" t="s">
        <v>1967</v>
      </c>
      <c r="D160" t="s">
        <v>1968</v>
      </c>
    </row>
    <row r="161" spans="1:4">
      <c r="A161">
        <v>160</v>
      </c>
      <c r="B161" t="s">
        <v>1962</v>
      </c>
      <c r="C161" t="s">
        <v>1969</v>
      </c>
      <c r="D161" t="s">
        <v>1970</v>
      </c>
    </row>
    <row r="162" spans="1:4">
      <c r="A162">
        <v>161</v>
      </c>
      <c r="B162" t="s">
        <v>1962</v>
      </c>
      <c r="C162" t="s">
        <v>1971</v>
      </c>
      <c r="D162" t="s">
        <v>1972</v>
      </c>
    </row>
    <row r="163" spans="1:4">
      <c r="A163">
        <v>162</v>
      </c>
      <c r="B163" t="s">
        <v>1962</v>
      </c>
      <c r="C163" t="s">
        <v>1973</v>
      </c>
      <c r="D163" t="s">
        <v>1974</v>
      </c>
    </row>
    <row r="164" spans="1:4">
      <c r="A164">
        <v>163</v>
      </c>
      <c r="B164" t="s">
        <v>1975</v>
      </c>
      <c r="C164" t="s">
        <v>1975</v>
      </c>
      <c r="D164" t="s">
        <v>1976</v>
      </c>
    </row>
    <row r="165" spans="1:4">
      <c r="A165">
        <v>164</v>
      </c>
      <c r="B165" t="s">
        <v>1977</v>
      </c>
      <c r="C165" t="s">
        <v>1979</v>
      </c>
      <c r="D165" t="s">
        <v>1980</v>
      </c>
    </row>
    <row r="166" spans="1:4">
      <c r="A166">
        <v>165</v>
      </c>
      <c r="B166" t="s">
        <v>1977</v>
      </c>
      <c r="C166" t="s">
        <v>1981</v>
      </c>
      <c r="D166" t="s">
        <v>1982</v>
      </c>
    </row>
    <row r="167" spans="1:4">
      <c r="A167">
        <v>166</v>
      </c>
      <c r="B167" t="s">
        <v>1977</v>
      </c>
      <c r="C167" t="s">
        <v>1983</v>
      </c>
      <c r="D167" t="s">
        <v>1984</v>
      </c>
    </row>
    <row r="168" spans="1:4">
      <c r="A168">
        <v>167</v>
      </c>
      <c r="B168" t="s">
        <v>1977</v>
      </c>
      <c r="C168" t="s">
        <v>1985</v>
      </c>
      <c r="D168" t="s">
        <v>1986</v>
      </c>
    </row>
    <row r="169" spans="1:4">
      <c r="A169">
        <v>168</v>
      </c>
      <c r="B169" t="s">
        <v>1977</v>
      </c>
      <c r="C169" t="s">
        <v>1987</v>
      </c>
      <c r="D169" t="s">
        <v>1988</v>
      </c>
    </row>
    <row r="170" spans="1:4">
      <c r="A170">
        <v>169</v>
      </c>
      <c r="B170" t="s">
        <v>1977</v>
      </c>
      <c r="C170" t="s">
        <v>1989</v>
      </c>
      <c r="D170" t="s">
        <v>1990</v>
      </c>
    </row>
    <row r="171" spans="1:4">
      <c r="A171">
        <v>170</v>
      </c>
      <c r="B171" t="s">
        <v>1977</v>
      </c>
      <c r="C171" t="s">
        <v>1991</v>
      </c>
      <c r="D171" t="s">
        <v>1992</v>
      </c>
    </row>
    <row r="172" spans="1:4">
      <c r="A172">
        <v>171</v>
      </c>
      <c r="B172" t="s">
        <v>1977</v>
      </c>
      <c r="C172" t="s">
        <v>1993</v>
      </c>
      <c r="D172" t="s">
        <v>1994</v>
      </c>
    </row>
    <row r="173" spans="1:4">
      <c r="A173">
        <v>172</v>
      </c>
      <c r="B173" t="s">
        <v>1977</v>
      </c>
      <c r="C173" t="s">
        <v>1977</v>
      </c>
      <c r="D173" t="s">
        <v>1978</v>
      </c>
    </row>
    <row r="174" spans="1:4">
      <c r="A174">
        <v>173</v>
      </c>
      <c r="B174" t="s">
        <v>1977</v>
      </c>
      <c r="C174" t="s">
        <v>1995</v>
      </c>
      <c r="D174" t="s">
        <v>1996</v>
      </c>
    </row>
    <row r="175" spans="1:4">
      <c r="A175">
        <v>174</v>
      </c>
      <c r="B175" t="s">
        <v>1977</v>
      </c>
      <c r="C175" t="s">
        <v>1997</v>
      </c>
      <c r="D175" t="s">
        <v>1998</v>
      </c>
    </row>
    <row r="176" spans="1:4">
      <c r="A176">
        <v>175</v>
      </c>
      <c r="B176" t="s">
        <v>1977</v>
      </c>
      <c r="C176" t="s">
        <v>1999</v>
      </c>
      <c r="D176" t="s">
        <v>2000</v>
      </c>
    </row>
    <row r="177" spans="1:4">
      <c r="A177">
        <v>176</v>
      </c>
      <c r="B177" t="s">
        <v>1977</v>
      </c>
      <c r="C177" t="s">
        <v>2001</v>
      </c>
      <c r="D177" t="s">
        <v>2002</v>
      </c>
    </row>
    <row r="178" spans="1:4">
      <c r="A178">
        <v>177</v>
      </c>
      <c r="B178" t="s">
        <v>1977</v>
      </c>
      <c r="C178" t="s">
        <v>2003</v>
      </c>
      <c r="D178" t="s">
        <v>2004</v>
      </c>
    </row>
    <row r="179" spans="1:4">
      <c r="A179">
        <v>178</v>
      </c>
      <c r="B179" t="s">
        <v>2005</v>
      </c>
      <c r="C179" t="s">
        <v>2007</v>
      </c>
      <c r="D179" t="s">
        <v>2008</v>
      </c>
    </row>
    <row r="180" spans="1:4">
      <c r="A180">
        <v>179</v>
      </c>
      <c r="B180" t="s">
        <v>2005</v>
      </c>
      <c r="C180" t="s">
        <v>2009</v>
      </c>
      <c r="D180" t="s">
        <v>2010</v>
      </c>
    </row>
    <row r="181" spans="1:4">
      <c r="A181">
        <v>180</v>
      </c>
      <c r="B181" t="s">
        <v>2005</v>
      </c>
      <c r="C181" t="s">
        <v>2011</v>
      </c>
      <c r="D181" t="s">
        <v>2012</v>
      </c>
    </row>
    <row r="182" spans="1:4">
      <c r="A182">
        <v>181</v>
      </c>
      <c r="B182" t="s">
        <v>2005</v>
      </c>
      <c r="C182" t="s">
        <v>2013</v>
      </c>
      <c r="D182" t="s">
        <v>2014</v>
      </c>
    </row>
    <row r="183" spans="1:4">
      <c r="A183">
        <v>182</v>
      </c>
      <c r="B183" t="s">
        <v>2005</v>
      </c>
      <c r="C183" t="s">
        <v>2015</v>
      </c>
      <c r="D183" t="s">
        <v>2016</v>
      </c>
    </row>
    <row r="184" spans="1:4">
      <c r="A184">
        <v>183</v>
      </c>
      <c r="B184" t="s">
        <v>2005</v>
      </c>
      <c r="C184" t="s">
        <v>2017</v>
      </c>
      <c r="D184" t="s">
        <v>2018</v>
      </c>
    </row>
    <row r="185" spans="1:4">
      <c r="A185">
        <v>184</v>
      </c>
      <c r="B185" t="s">
        <v>2005</v>
      </c>
      <c r="C185" t="s">
        <v>2019</v>
      </c>
      <c r="D185" t="s">
        <v>2020</v>
      </c>
    </row>
    <row r="186" spans="1:4">
      <c r="A186">
        <v>185</v>
      </c>
      <c r="B186" t="s">
        <v>2005</v>
      </c>
      <c r="C186" t="s">
        <v>2021</v>
      </c>
      <c r="D186" t="s">
        <v>2022</v>
      </c>
    </row>
    <row r="187" spans="1:4">
      <c r="A187">
        <v>186</v>
      </c>
      <c r="B187" t="s">
        <v>2005</v>
      </c>
      <c r="C187" t="s">
        <v>2023</v>
      </c>
      <c r="D187" t="s">
        <v>2024</v>
      </c>
    </row>
    <row r="188" spans="1:4">
      <c r="A188">
        <v>187</v>
      </c>
      <c r="B188" t="s">
        <v>2005</v>
      </c>
      <c r="C188" t="s">
        <v>2025</v>
      </c>
      <c r="D188" t="s">
        <v>2026</v>
      </c>
    </row>
    <row r="189" spans="1:4">
      <c r="A189">
        <v>188</v>
      </c>
      <c r="B189" t="s">
        <v>2005</v>
      </c>
      <c r="C189" t="s">
        <v>1910</v>
      </c>
      <c r="D189" t="s">
        <v>2027</v>
      </c>
    </row>
    <row r="190" spans="1:4">
      <c r="A190">
        <v>189</v>
      </c>
      <c r="B190" t="s">
        <v>2005</v>
      </c>
      <c r="C190" t="s">
        <v>2028</v>
      </c>
      <c r="D190" t="s">
        <v>2029</v>
      </c>
    </row>
    <row r="191" spans="1:4">
      <c r="A191">
        <v>190</v>
      </c>
      <c r="B191" t="s">
        <v>2005</v>
      </c>
      <c r="C191" t="s">
        <v>2030</v>
      </c>
      <c r="D191" t="s">
        <v>2031</v>
      </c>
    </row>
    <row r="192" spans="1:4">
      <c r="A192">
        <v>191</v>
      </c>
      <c r="B192" t="s">
        <v>2005</v>
      </c>
      <c r="C192" t="s">
        <v>2005</v>
      </c>
      <c r="D192" t="s">
        <v>2006</v>
      </c>
    </row>
    <row r="193" spans="1:4">
      <c r="A193">
        <v>192</v>
      </c>
      <c r="B193" t="s">
        <v>2005</v>
      </c>
      <c r="C193" t="s">
        <v>2032</v>
      </c>
      <c r="D193" t="s">
        <v>2033</v>
      </c>
    </row>
    <row r="194" spans="1:4">
      <c r="A194">
        <v>193</v>
      </c>
      <c r="B194" t="s">
        <v>2005</v>
      </c>
      <c r="C194" t="s">
        <v>2034</v>
      </c>
      <c r="D194" t="s">
        <v>2035</v>
      </c>
    </row>
    <row r="195" spans="1:4">
      <c r="A195">
        <v>194</v>
      </c>
      <c r="B195" t="s">
        <v>2005</v>
      </c>
      <c r="C195" t="s">
        <v>2036</v>
      </c>
      <c r="D195" t="s">
        <v>2037</v>
      </c>
    </row>
    <row r="196" spans="1:4">
      <c r="A196">
        <v>195</v>
      </c>
      <c r="B196" t="s">
        <v>2038</v>
      </c>
      <c r="C196" t="s">
        <v>2040</v>
      </c>
      <c r="D196" t="s">
        <v>2041</v>
      </c>
    </row>
    <row r="197" spans="1:4">
      <c r="A197">
        <v>196</v>
      </c>
      <c r="B197" t="s">
        <v>2038</v>
      </c>
      <c r="C197" t="s">
        <v>2042</v>
      </c>
      <c r="D197" t="s">
        <v>2043</v>
      </c>
    </row>
    <row r="198" spans="1:4">
      <c r="A198">
        <v>197</v>
      </c>
      <c r="B198" t="s">
        <v>2038</v>
      </c>
      <c r="C198" t="s">
        <v>2038</v>
      </c>
      <c r="D198" t="s">
        <v>2039</v>
      </c>
    </row>
    <row r="199" spans="1:4">
      <c r="A199">
        <v>198</v>
      </c>
      <c r="B199" t="s">
        <v>2038</v>
      </c>
      <c r="C199" t="s">
        <v>2044</v>
      </c>
      <c r="D199" t="s">
        <v>2045</v>
      </c>
    </row>
    <row r="200" spans="1:4">
      <c r="A200">
        <v>199</v>
      </c>
      <c r="B200" t="s">
        <v>2038</v>
      </c>
      <c r="C200" t="s">
        <v>2046</v>
      </c>
      <c r="D200" t="s">
        <v>2047</v>
      </c>
    </row>
    <row r="201" spans="1:4">
      <c r="A201">
        <v>200</v>
      </c>
      <c r="B201" t="s">
        <v>2038</v>
      </c>
      <c r="C201" t="s">
        <v>2048</v>
      </c>
      <c r="D201" t="s">
        <v>2049</v>
      </c>
    </row>
    <row r="202" spans="1:4">
      <c r="A202">
        <v>201</v>
      </c>
      <c r="B202" t="s">
        <v>2038</v>
      </c>
      <c r="C202" t="s">
        <v>2050</v>
      </c>
      <c r="D202" t="s">
        <v>2051</v>
      </c>
    </row>
    <row r="203" spans="1:4">
      <c r="A203">
        <v>202</v>
      </c>
      <c r="B203" t="s">
        <v>2052</v>
      </c>
      <c r="C203" t="s">
        <v>2054</v>
      </c>
      <c r="D203" t="s">
        <v>2055</v>
      </c>
    </row>
    <row r="204" spans="1:4">
      <c r="A204">
        <v>203</v>
      </c>
      <c r="B204" t="s">
        <v>2052</v>
      </c>
      <c r="C204" t="s">
        <v>2056</v>
      </c>
      <c r="D204" t="s">
        <v>2057</v>
      </c>
    </row>
    <row r="205" spans="1:4">
      <c r="A205">
        <v>204</v>
      </c>
      <c r="B205" t="s">
        <v>2052</v>
      </c>
      <c r="C205" t="s">
        <v>2058</v>
      </c>
      <c r="D205" t="s">
        <v>2059</v>
      </c>
    </row>
    <row r="206" spans="1:4">
      <c r="A206">
        <v>205</v>
      </c>
      <c r="B206" t="s">
        <v>2052</v>
      </c>
      <c r="C206" t="s">
        <v>2060</v>
      </c>
      <c r="D206" t="s">
        <v>2061</v>
      </c>
    </row>
    <row r="207" spans="1:4">
      <c r="A207">
        <v>206</v>
      </c>
      <c r="B207" t="s">
        <v>2052</v>
      </c>
      <c r="C207" t="s">
        <v>2062</v>
      </c>
      <c r="D207" t="s">
        <v>2063</v>
      </c>
    </row>
    <row r="208" spans="1:4">
      <c r="A208">
        <v>207</v>
      </c>
      <c r="B208" t="s">
        <v>2052</v>
      </c>
      <c r="C208" t="s">
        <v>2064</v>
      </c>
      <c r="D208" t="s">
        <v>2065</v>
      </c>
    </row>
    <row r="209" spans="1:4">
      <c r="A209">
        <v>208</v>
      </c>
      <c r="B209" t="s">
        <v>2052</v>
      </c>
      <c r="C209" t="s">
        <v>2052</v>
      </c>
      <c r="D209" t="s">
        <v>2053</v>
      </c>
    </row>
    <row r="210" spans="1:4">
      <c r="A210">
        <v>209</v>
      </c>
      <c r="B210" t="s">
        <v>2052</v>
      </c>
      <c r="C210" t="s">
        <v>2066</v>
      </c>
      <c r="D210" t="s">
        <v>2067</v>
      </c>
    </row>
    <row r="211" spans="1:4">
      <c r="A211">
        <v>210</v>
      </c>
      <c r="B211" t="s">
        <v>2052</v>
      </c>
      <c r="C211" t="s">
        <v>2068</v>
      </c>
      <c r="D211" t="s">
        <v>2069</v>
      </c>
    </row>
    <row r="212" spans="1:4">
      <c r="A212">
        <v>211</v>
      </c>
      <c r="B212" t="s">
        <v>2070</v>
      </c>
      <c r="C212" t="s">
        <v>2072</v>
      </c>
      <c r="D212" t="s">
        <v>2073</v>
      </c>
    </row>
    <row r="213" spans="1:4">
      <c r="A213">
        <v>212</v>
      </c>
      <c r="B213" t="s">
        <v>2070</v>
      </c>
      <c r="C213" t="s">
        <v>2074</v>
      </c>
      <c r="D213" t="s">
        <v>2075</v>
      </c>
    </row>
    <row r="214" spans="1:4">
      <c r="A214">
        <v>213</v>
      </c>
      <c r="B214" t="s">
        <v>2070</v>
      </c>
      <c r="C214" t="s">
        <v>2076</v>
      </c>
      <c r="D214" t="s">
        <v>2077</v>
      </c>
    </row>
    <row r="215" spans="1:4">
      <c r="A215">
        <v>214</v>
      </c>
      <c r="B215" t="s">
        <v>2070</v>
      </c>
      <c r="C215" t="s">
        <v>2078</v>
      </c>
      <c r="D215" t="s">
        <v>2079</v>
      </c>
    </row>
    <row r="216" spans="1:4">
      <c r="A216">
        <v>215</v>
      </c>
      <c r="B216" t="s">
        <v>2070</v>
      </c>
      <c r="C216" t="s">
        <v>2080</v>
      </c>
      <c r="D216" t="s">
        <v>2081</v>
      </c>
    </row>
    <row r="217" spans="1:4">
      <c r="A217">
        <v>216</v>
      </c>
      <c r="B217" t="s">
        <v>2070</v>
      </c>
      <c r="C217" t="s">
        <v>2070</v>
      </c>
      <c r="D217" t="s">
        <v>2071</v>
      </c>
    </row>
    <row r="218" spans="1:4">
      <c r="A218">
        <v>217</v>
      </c>
      <c r="B218" t="s">
        <v>2082</v>
      </c>
      <c r="C218" t="s">
        <v>2084</v>
      </c>
      <c r="D218" t="s">
        <v>2085</v>
      </c>
    </row>
    <row r="219" spans="1:4">
      <c r="A219">
        <v>218</v>
      </c>
      <c r="B219" t="s">
        <v>2082</v>
      </c>
      <c r="C219" t="s">
        <v>2086</v>
      </c>
      <c r="D219" t="s">
        <v>2087</v>
      </c>
    </row>
    <row r="220" spans="1:4">
      <c r="A220">
        <v>219</v>
      </c>
      <c r="B220" t="s">
        <v>2082</v>
      </c>
      <c r="C220" t="s">
        <v>2088</v>
      </c>
      <c r="D220" t="s">
        <v>2089</v>
      </c>
    </row>
    <row r="221" spans="1:4">
      <c r="A221">
        <v>220</v>
      </c>
      <c r="B221" t="s">
        <v>2082</v>
      </c>
      <c r="C221" t="s">
        <v>2090</v>
      </c>
      <c r="D221" t="s">
        <v>2091</v>
      </c>
    </row>
    <row r="222" spans="1:4">
      <c r="A222">
        <v>221</v>
      </c>
      <c r="B222" t="s">
        <v>2082</v>
      </c>
      <c r="C222" t="s">
        <v>2092</v>
      </c>
      <c r="D222" t="s">
        <v>2093</v>
      </c>
    </row>
    <row r="223" spans="1:4">
      <c r="A223">
        <v>222</v>
      </c>
      <c r="B223" t="s">
        <v>2082</v>
      </c>
      <c r="C223" t="s">
        <v>2094</v>
      </c>
      <c r="D223" t="s">
        <v>2095</v>
      </c>
    </row>
    <row r="224" spans="1:4">
      <c r="A224">
        <v>223</v>
      </c>
      <c r="B224" t="s">
        <v>2082</v>
      </c>
      <c r="C224" t="s">
        <v>2082</v>
      </c>
      <c r="D224" t="s">
        <v>2083</v>
      </c>
    </row>
    <row r="225" spans="1:4">
      <c r="A225">
        <v>224</v>
      </c>
      <c r="B225" t="s">
        <v>2082</v>
      </c>
      <c r="C225" t="s">
        <v>2096</v>
      </c>
      <c r="D225" t="s">
        <v>2097</v>
      </c>
    </row>
    <row r="226" spans="1:4">
      <c r="A226">
        <v>225</v>
      </c>
      <c r="B226" t="s">
        <v>2098</v>
      </c>
      <c r="C226" t="s">
        <v>2100</v>
      </c>
      <c r="D226" t="s">
        <v>2101</v>
      </c>
    </row>
    <row r="227" spans="1:4">
      <c r="A227">
        <v>226</v>
      </c>
      <c r="B227" t="s">
        <v>2098</v>
      </c>
      <c r="C227" t="s">
        <v>2102</v>
      </c>
      <c r="D227" t="s">
        <v>2103</v>
      </c>
    </row>
    <row r="228" spans="1:4">
      <c r="A228">
        <v>227</v>
      </c>
      <c r="B228" t="s">
        <v>2098</v>
      </c>
      <c r="C228" t="s">
        <v>2104</v>
      </c>
      <c r="D228" t="s">
        <v>2105</v>
      </c>
    </row>
    <row r="229" spans="1:4">
      <c r="A229">
        <v>228</v>
      </c>
      <c r="B229" t="s">
        <v>2098</v>
      </c>
      <c r="C229" t="s">
        <v>1665</v>
      </c>
      <c r="D229" t="s">
        <v>2106</v>
      </c>
    </row>
    <row r="230" spans="1:4">
      <c r="A230">
        <v>229</v>
      </c>
      <c r="B230" t="s">
        <v>2098</v>
      </c>
      <c r="C230" t="s">
        <v>2107</v>
      </c>
      <c r="D230" t="s">
        <v>2108</v>
      </c>
    </row>
    <row r="231" spans="1:4">
      <c r="A231">
        <v>230</v>
      </c>
      <c r="B231" t="s">
        <v>2098</v>
      </c>
      <c r="C231" t="s">
        <v>2109</v>
      </c>
      <c r="D231" t="s">
        <v>2110</v>
      </c>
    </row>
    <row r="232" spans="1:4">
      <c r="A232">
        <v>231</v>
      </c>
      <c r="B232" t="s">
        <v>2098</v>
      </c>
      <c r="C232" t="s">
        <v>2111</v>
      </c>
      <c r="D232" t="s">
        <v>2112</v>
      </c>
    </row>
    <row r="233" spans="1:4">
      <c r="A233">
        <v>232</v>
      </c>
      <c r="B233" t="s">
        <v>2098</v>
      </c>
      <c r="C233" t="s">
        <v>2113</v>
      </c>
      <c r="D233" t="s">
        <v>2114</v>
      </c>
    </row>
    <row r="234" spans="1:4">
      <c r="A234">
        <v>233</v>
      </c>
      <c r="B234" t="s">
        <v>2098</v>
      </c>
      <c r="C234" t="s">
        <v>2098</v>
      </c>
      <c r="D234" t="s">
        <v>2099</v>
      </c>
    </row>
    <row r="235" spans="1:4">
      <c r="A235">
        <v>234</v>
      </c>
      <c r="B235" t="s">
        <v>2115</v>
      </c>
      <c r="C235" t="s">
        <v>2117</v>
      </c>
      <c r="D235" t="s">
        <v>2118</v>
      </c>
    </row>
    <row r="236" spans="1:4">
      <c r="A236">
        <v>235</v>
      </c>
      <c r="B236" t="s">
        <v>2115</v>
      </c>
      <c r="C236" t="s">
        <v>2119</v>
      </c>
      <c r="D236" t="s">
        <v>2120</v>
      </c>
    </row>
    <row r="237" spans="1:4">
      <c r="A237">
        <v>236</v>
      </c>
      <c r="B237" t="s">
        <v>2115</v>
      </c>
      <c r="C237" t="s">
        <v>2121</v>
      </c>
      <c r="D237" t="s">
        <v>2122</v>
      </c>
    </row>
    <row r="238" spans="1:4">
      <c r="A238">
        <v>237</v>
      </c>
      <c r="B238" t="s">
        <v>2115</v>
      </c>
      <c r="C238" t="s">
        <v>2123</v>
      </c>
      <c r="D238" t="s">
        <v>2124</v>
      </c>
    </row>
    <row r="239" spans="1:4">
      <c r="A239">
        <v>238</v>
      </c>
      <c r="B239" t="s">
        <v>2115</v>
      </c>
      <c r="C239" t="s">
        <v>2125</v>
      </c>
      <c r="D239" t="s">
        <v>2126</v>
      </c>
    </row>
    <row r="240" spans="1:4">
      <c r="A240">
        <v>239</v>
      </c>
      <c r="B240" t="s">
        <v>2115</v>
      </c>
      <c r="C240" t="s">
        <v>2127</v>
      </c>
      <c r="D240" t="s">
        <v>2128</v>
      </c>
    </row>
    <row r="241" spans="1:4">
      <c r="A241">
        <v>240</v>
      </c>
      <c r="B241" t="s">
        <v>2115</v>
      </c>
      <c r="C241" t="s">
        <v>2115</v>
      </c>
      <c r="D241" t="s">
        <v>2116</v>
      </c>
    </row>
    <row r="242" spans="1:4">
      <c r="A242">
        <v>241</v>
      </c>
      <c r="B242" t="s">
        <v>2115</v>
      </c>
      <c r="C242" t="s">
        <v>2129</v>
      </c>
      <c r="D242" t="s">
        <v>2130</v>
      </c>
    </row>
    <row r="243" spans="1:4">
      <c r="A243">
        <v>242</v>
      </c>
      <c r="B243" t="s">
        <v>2115</v>
      </c>
      <c r="C243" t="s">
        <v>2131</v>
      </c>
      <c r="D243" t="s">
        <v>2132</v>
      </c>
    </row>
    <row r="244" spans="1:4">
      <c r="A244">
        <v>243</v>
      </c>
      <c r="B244" t="s">
        <v>2133</v>
      </c>
      <c r="C244" t="s">
        <v>1771</v>
      </c>
      <c r="D244" t="s">
        <v>2135</v>
      </c>
    </row>
    <row r="245" spans="1:4">
      <c r="A245">
        <v>244</v>
      </c>
      <c r="B245" t="s">
        <v>2133</v>
      </c>
      <c r="C245" t="s">
        <v>2136</v>
      </c>
      <c r="D245" t="s">
        <v>2137</v>
      </c>
    </row>
    <row r="246" spans="1:4">
      <c r="A246">
        <v>245</v>
      </c>
      <c r="B246" t="s">
        <v>2133</v>
      </c>
      <c r="C246" t="s">
        <v>2138</v>
      </c>
      <c r="D246" t="s">
        <v>2139</v>
      </c>
    </row>
    <row r="247" spans="1:4">
      <c r="A247">
        <v>246</v>
      </c>
      <c r="B247" t="s">
        <v>2133</v>
      </c>
      <c r="C247" t="s">
        <v>2140</v>
      </c>
      <c r="D247" t="s">
        <v>2141</v>
      </c>
    </row>
    <row r="248" spans="1:4">
      <c r="A248">
        <v>247</v>
      </c>
      <c r="B248" t="s">
        <v>2133</v>
      </c>
      <c r="C248" t="s">
        <v>2142</v>
      </c>
      <c r="D248" t="s">
        <v>2143</v>
      </c>
    </row>
    <row r="249" spans="1:4">
      <c r="A249">
        <v>248</v>
      </c>
      <c r="B249" t="s">
        <v>2133</v>
      </c>
      <c r="C249" t="s">
        <v>2144</v>
      </c>
      <c r="D249" t="s">
        <v>2145</v>
      </c>
    </row>
    <row r="250" spans="1:4">
      <c r="A250">
        <v>249</v>
      </c>
      <c r="B250" t="s">
        <v>2133</v>
      </c>
      <c r="C250" t="s">
        <v>2146</v>
      </c>
      <c r="D250" t="s">
        <v>2147</v>
      </c>
    </row>
    <row r="251" spans="1:4">
      <c r="A251">
        <v>250</v>
      </c>
      <c r="B251" t="s">
        <v>2133</v>
      </c>
      <c r="C251" t="s">
        <v>2148</v>
      </c>
      <c r="D251" t="s">
        <v>2149</v>
      </c>
    </row>
    <row r="252" spans="1:4">
      <c r="A252">
        <v>251</v>
      </c>
      <c r="B252" t="s">
        <v>2133</v>
      </c>
      <c r="C252" t="s">
        <v>2150</v>
      </c>
      <c r="D252" t="s">
        <v>2151</v>
      </c>
    </row>
    <row r="253" spans="1:4">
      <c r="A253">
        <v>252</v>
      </c>
      <c r="B253" t="s">
        <v>2133</v>
      </c>
      <c r="C253" t="s">
        <v>2133</v>
      </c>
      <c r="D253" t="s">
        <v>2134</v>
      </c>
    </row>
  </sheetData>
  <dataConsolidate/>
  <phoneticPr fontId="0" type="noConversion"/>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sheetPr codeName="List07"/>
  <dimension ref="A1:Z27"/>
  <sheetViews>
    <sheetView showGridLines="0" topLeftCell="C3" zoomScaleNormal="100" workbookViewId="0">
      <selection activeCell="I35" sqref="I35"/>
    </sheetView>
  </sheetViews>
  <sheetFormatPr defaultRowHeight="15"/>
  <cols>
    <col min="1" max="1" width="6.42578125" hidden="1" customWidth="1"/>
    <col min="2" max="2" width="2" hidden="1" customWidth="1"/>
    <col min="3" max="3" width="3.7109375" customWidth="1"/>
    <col min="4" max="4" width="4.28515625" customWidth="1"/>
    <col min="5" max="5" width="45" customWidth="1"/>
    <col min="6" max="6" width="6.42578125" bestFit="1" customWidth="1"/>
    <col min="7" max="7" width="4.42578125" customWidth="1"/>
    <col min="8" max="8" width="5.5703125" customWidth="1"/>
    <col min="9" max="9" width="52.85546875" customWidth="1"/>
    <col min="10" max="10" width="7" bestFit="1" customWidth="1"/>
    <col min="11" max="11" width="3.7109375" bestFit="1" customWidth="1"/>
    <col min="12" max="12" width="6.28515625" bestFit="1" customWidth="1"/>
    <col min="13" max="13" width="61" customWidth="1"/>
  </cols>
  <sheetData>
    <row r="1" spans="1:9" hidden="1"/>
    <row r="2" spans="1:9" hidden="1"/>
    <row r="3" spans="1:9" ht="10.5" customHeight="1"/>
    <row r="4" spans="1:9" ht="27" customHeight="1">
      <c r="D4" s="3"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 регулируемой организации в сфере холодного водоснабжения</v>
      </c>
      <c r="E4" s="3"/>
      <c r="F4" s="3"/>
      <c r="G4" s="3"/>
      <c r="H4" s="3"/>
      <c r="I4" s="3"/>
    </row>
    <row r="5" spans="1:9">
      <c r="D5" s="3" t="str">
        <f>IF(org=0,"Не определено",org)</f>
        <v>ООО "НПО "ГКМП""</v>
      </c>
      <c r="E5" s="3"/>
      <c r="F5" s="3"/>
      <c r="G5" s="3"/>
      <c r="H5" s="3"/>
      <c r="I5" s="3"/>
    </row>
    <row r="6" spans="1:9" ht="3" customHeight="1">
      <c r="A6" s="3"/>
      <c r="B6" s="3"/>
      <c r="C6" s="3"/>
      <c r="D6" s="3"/>
      <c r="E6" s="3"/>
      <c r="F6" s="3"/>
    </row>
    <row r="7" spans="1:9" ht="3.75" customHeight="1">
      <c r="A7" s="3"/>
      <c r="B7" s="3"/>
      <c r="C7" s="3"/>
      <c r="D7" s="3"/>
      <c r="E7" s="3"/>
      <c r="F7" s="3"/>
    </row>
    <row r="8" spans="1:9" ht="0.2" customHeight="1">
      <c r="B8" s="3"/>
      <c r="C8" s="3"/>
      <c r="D8" s="3"/>
      <c r="E8" s="3"/>
      <c r="F8" s="3"/>
    </row>
    <row r="9" spans="1:9" ht="0.2" customHeight="1">
      <c r="B9" s="3"/>
      <c r="C9" s="3"/>
      <c r="D9" s="3"/>
      <c r="E9" s="3"/>
      <c r="F9" s="3"/>
    </row>
    <row r="10" spans="1:9" ht="0.2" customHeight="1">
      <c r="B10" s="3"/>
      <c r="C10" s="3"/>
      <c r="D10" s="3"/>
      <c r="E10" s="3"/>
      <c r="F10" s="3"/>
    </row>
    <row r="11" spans="1:9" ht="6" hidden="1" customHeight="1">
      <c r="B11" s="3"/>
      <c r="C11" s="3"/>
      <c r="D11" s="3"/>
      <c r="E11" s="3"/>
      <c r="F11" s="3"/>
    </row>
    <row r="12" spans="1:9" ht="20.25" hidden="1" customHeight="1">
      <c r="B12" s="3"/>
      <c r="C12" s="3"/>
      <c r="D12" s="3"/>
    </row>
    <row r="13" spans="1:9" ht="51" customHeight="1">
      <c r="B13" s="3"/>
      <c r="C13" s="3"/>
      <c r="D13" s="3"/>
    </row>
    <row r="14" spans="1:9" ht="132.75" hidden="1" customHeight="1">
      <c r="B14" s="3"/>
      <c r="C14" s="3"/>
      <c r="D14" s="3"/>
    </row>
    <row r="15" spans="1:9" ht="3" customHeight="1"/>
    <row r="16" spans="1:9" ht="0.2" customHeight="1"/>
    <row r="17" spans="1:26" ht="0.2" customHeight="1"/>
    <row r="18" spans="1:26" ht="23.25" customHeight="1">
      <c r="A18" s="3"/>
      <c r="D18" s="3" t="s">
        <v>100</v>
      </c>
      <c r="E18" s="3"/>
      <c r="F18" s="3" t="s">
        <v>178</v>
      </c>
      <c r="G18" s="3"/>
      <c r="H18" s="3"/>
      <c r="I18" s="3"/>
      <c r="J18" s="3" t="s">
        <v>298</v>
      </c>
      <c r="K18" s="3"/>
      <c r="L18" s="3"/>
      <c r="M18" s="3"/>
    </row>
    <row r="19" spans="1:26" ht="23.25" customHeight="1">
      <c r="A19" s="3"/>
      <c r="D19" t="s">
        <v>23</v>
      </c>
      <c r="E19" t="s">
        <v>129</v>
      </c>
      <c r="F19" t="s">
        <v>124</v>
      </c>
      <c r="G19" s="3" t="s">
        <v>23</v>
      </c>
      <c r="H19" s="3"/>
      <c r="I19" t="s">
        <v>129</v>
      </c>
      <c r="J19" t="s">
        <v>124</v>
      </c>
      <c r="K19" s="3" t="s">
        <v>23</v>
      </c>
      <c r="L19" s="3"/>
      <c r="M19" t="s">
        <v>129</v>
      </c>
    </row>
    <row r="20" spans="1:26" ht="14.25" customHeight="1">
      <c r="D20" t="s">
        <v>24</v>
      </c>
      <c r="E20" t="s">
        <v>0</v>
      </c>
      <c r="F20" t="s">
        <v>1</v>
      </c>
      <c r="G20" s="3" t="s">
        <v>2</v>
      </c>
      <c r="H20" s="3"/>
      <c r="I20" t="s">
        <v>11</v>
      </c>
      <c r="J20" t="s">
        <v>12</v>
      </c>
      <c r="K20" s="3" t="s">
        <v>27</v>
      </c>
      <c r="L20" s="3"/>
      <c r="M20" t="s">
        <v>28</v>
      </c>
    </row>
    <row r="21" spans="1:26" hidden="1"/>
    <row r="22" spans="1:26" ht="52.5" customHeight="1">
      <c r="D22" s="3" t="s">
        <v>24</v>
      </c>
      <c r="E22" s="3" t="s">
        <v>660</v>
      </c>
      <c r="F22" s="3" t="s">
        <v>17</v>
      </c>
      <c r="G22" s="3"/>
      <c r="H22" s="3">
        <v>1</v>
      </c>
      <c r="I22" s="3" t="s">
        <v>2154</v>
      </c>
      <c r="J22" s="3" t="s">
        <v>17</v>
      </c>
      <c r="K22" t="s">
        <v>125</v>
      </c>
      <c r="L22" t="s">
        <v>24</v>
      </c>
      <c r="M22" t="s">
        <v>2155</v>
      </c>
      <c r="X22">
        <v>4189671</v>
      </c>
      <c r="Y22" t="s">
        <v>126</v>
      </c>
      <c r="Z22">
        <v>1705000</v>
      </c>
    </row>
    <row r="23" spans="1:26" ht="15" hidden="1" customHeight="1">
      <c r="D23" s="3"/>
      <c r="E23" s="3"/>
      <c r="F23" s="3"/>
      <c r="G23" s="3"/>
      <c r="H23" s="3"/>
      <c r="I23" s="3"/>
      <c r="J23" s="3"/>
      <c r="K23" t="s">
        <v>125</v>
      </c>
      <c r="M23" t="s">
        <v>125</v>
      </c>
    </row>
    <row r="24" spans="1:26" ht="15" hidden="1" customHeight="1">
      <c r="D24" s="3"/>
      <c r="E24" s="3"/>
      <c r="F24" s="3"/>
      <c r="I24" t="s">
        <v>125</v>
      </c>
      <c r="K24" t="s">
        <v>125</v>
      </c>
    </row>
    <row r="25" spans="1:26" ht="15" hidden="1" customHeight="1">
      <c r="C25" s="3"/>
      <c r="E25" t="s">
        <v>125</v>
      </c>
      <c r="K25" t="s">
        <v>125</v>
      </c>
    </row>
    <row r="26" spans="1:26" ht="15" customHeight="1">
      <c r="C26" s="3"/>
      <c r="K26" t="s">
        <v>125</v>
      </c>
    </row>
    <row r="27" spans="1:26" ht="37.5" customHeight="1"/>
  </sheetData>
  <sheetProtection sheet="1" objects="1" scenarios="1" formatColumns="0" formatRows="0"/>
  <dataConsolidate/>
  <mergeCells count="30">
    <mergeCell ref="J22:J23"/>
    <mergeCell ref="J18:M18"/>
    <mergeCell ref="G20:H20"/>
    <mergeCell ref="K20:L20"/>
    <mergeCell ref="K19:L19"/>
    <mergeCell ref="G19:H19"/>
    <mergeCell ref="C25:C26"/>
    <mergeCell ref="B12:D12"/>
    <mergeCell ref="B13:D13"/>
    <mergeCell ref="E22:E24"/>
    <mergeCell ref="F22:F24"/>
    <mergeCell ref="D22:D24"/>
    <mergeCell ref="F18:I18"/>
    <mergeCell ref="G22:G23"/>
    <mergeCell ref="H22:H23"/>
    <mergeCell ref="I22:I23"/>
    <mergeCell ref="A18:A19"/>
    <mergeCell ref="D18:E18"/>
    <mergeCell ref="D4:I4"/>
    <mergeCell ref="D5:I5"/>
    <mergeCell ref="E8:F8"/>
    <mergeCell ref="B9:D9"/>
    <mergeCell ref="A6:F7"/>
    <mergeCell ref="B8:D8"/>
    <mergeCell ref="E9:F9"/>
    <mergeCell ref="B10:D10"/>
    <mergeCell ref="E10:F10"/>
    <mergeCell ref="B14:D14"/>
    <mergeCell ref="E11:F11"/>
    <mergeCell ref="B11:D11"/>
  </mergeCells>
  <dataValidations count="3">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 allowBlank="1" showInputMessage="1" showErrorMessage="1" error="Допускается ввод не более 900 символов!" sqref="M22">
      <formula1>900</formula1>
    </dataValidation>
    <dataValidation type="list" showInputMessage="1" showErrorMessage="1" errorTitle="Ошибка" error="Выберите значение из списка" prompt="Выберите значение из списка" sqref="I22">
      <formula1>DESCRIPTION_TERRITORY</formula1>
    </dataValidation>
  </dataValidations>
  <pageMargins left="0.7" right="0.7" top="0.75" bottom="0.75" header="0.3" footer="0.3"/>
  <pageSetup paperSize="9" orientation="portrait" verticalDpi="1200" r:id="rId1"/>
  <drawing r:id="rId2"/>
</worksheet>
</file>

<file path=xl/worksheets/sheet50.xml><?xml version="1.0" encoding="utf-8"?>
<worksheet xmlns="http://schemas.openxmlformats.org/spreadsheetml/2006/main" xmlns:r="http://schemas.openxmlformats.org/officeDocument/2006/relationships">
  <sheetPr codeName="TSH_REESTR_MO_FILTER">
    <tabColor rgb="FFFFCC99"/>
  </sheetPr>
  <dimension ref="A1"/>
  <sheetViews>
    <sheetView showGridLines="0" zoomScaleNormal="100" workbookViewId="0"/>
  </sheetViews>
  <sheetFormatPr defaultRowHeight="15"/>
  <sheetData/>
  <pageMargins left="0.7" right="0.7" top="0.75" bottom="0.75" header="0.3" footer="0.3"/>
</worksheet>
</file>

<file path=xl/worksheets/sheet51.xml><?xml version="1.0" encoding="utf-8"?>
<worksheet xmlns="http://schemas.openxmlformats.org/spreadsheetml/2006/main" xmlns:r="http://schemas.openxmlformats.org/officeDocument/2006/relationships">
  <sheetPr codeName="modfrmReestrMR">
    <tabColor indexed="47"/>
  </sheetPr>
  <dimension ref="A1"/>
  <sheetViews>
    <sheetView showGridLines="0" zoomScaleNormal="100" workbookViewId="0"/>
  </sheetViews>
  <sheetFormatPr defaultRowHeight="15"/>
  <sheetData/>
  <phoneticPr fontId="0" type="noConversion"/>
  <pageMargins left="0.7" right="0.7" top="0.75" bottom="0.75" header="0.3" footer="0.3"/>
  <pageSetup paperSize="9" orientation="portrait" verticalDpi="0" r:id="rId1"/>
</worksheet>
</file>

<file path=xl/worksheets/sheet52.xml><?xml version="1.0" encoding="utf-8"?>
<worksheet xmlns="http://schemas.openxmlformats.org/spreadsheetml/2006/main" xmlns:r="http://schemas.openxmlformats.org/officeDocument/2006/relationships">
  <sheetPr codeName="modServiceModule">
    <tabColor indexed="47"/>
  </sheetPr>
  <dimension ref="A1"/>
  <sheetViews>
    <sheetView showGridLines="0" zoomScaleNormal="100" workbookViewId="0"/>
  </sheetViews>
  <sheetFormatPr defaultRowHeight="15"/>
  <sheetData/>
  <pageMargins left="0.7" right="0.7" top="0.75" bottom="0.75" header="0.3" footer="0.3"/>
</worksheet>
</file>

<file path=xl/worksheets/sheet53.xml><?xml version="1.0" encoding="utf-8"?>
<worksheet xmlns="http://schemas.openxmlformats.org/spreadsheetml/2006/main" xmlns:r="http://schemas.openxmlformats.org/officeDocument/2006/relationships">
  <sheetPr codeName="modfrmCheckUpdates">
    <tabColor indexed="47"/>
  </sheetPr>
  <dimension ref="A1"/>
  <sheetViews>
    <sheetView showGridLines="0" zoomScaleNormal="100" workbookViewId="0"/>
  </sheetViews>
  <sheetFormatPr defaultRowHeight="15"/>
  <sheetData/>
  <phoneticPr fontId="0" type="noConversion"/>
  <pageMargins left="0.7" right="0.7" top="0.75" bottom="0.75" header="0.3" footer="0.3"/>
  <pageSetup paperSize="9" orientation="portrait" verticalDpi="0" r:id="rId1"/>
</worksheet>
</file>

<file path=xl/worksheets/sheet54.xml><?xml version="1.0" encoding="utf-8"?>
<worksheet xmlns="http://schemas.openxmlformats.org/spreadsheetml/2006/main" xmlns:r="http://schemas.openxmlformats.org/officeDocument/2006/relationships">
  <sheetPr codeName="REESTR_DS">
    <tabColor rgb="FFFFCC99"/>
  </sheetPr>
  <dimension ref="B3"/>
  <sheetViews>
    <sheetView showGridLines="0" zoomScaleNormal="100" workbookViewId="0"/>
  </sheetViews>
  <sheetFormatPr defaultRowHeight="15"/>
  <sheetData>
    <row r="3" spans="2:2">
      <c r="B3" t="s">
        <v>2154</v>
      </c>
    </row>
  </sheetData>
  <pageMargins left="0.7" right="0.7" top="0.75" bottom="0.75" header="0.3" footer="0.3"/>
</worksheet>
</file>

<file path=xl/worksheets/sheet55.xml><?xml version="1.0" encoding="utf-8"?>
<worksheet xmlns="http://schemas.openxmlformats.org/spreadsheetml/2006/main" xmlns:r="http://schemas.openxmlformats.org/officeDocument/2006/relationships">
  <sheetPr codeName="REESTR_CHS">
    <tabColor rgb="FFFFCC99"/>
  </sheetPr>
  <dimension ref="A1"/>
  <sheetViews>
    <sheetView showGridLines="0" zoomScaleNormal="100" workbookViewId="0"/>
  </sheetViews>
  <sheetFormatPr defaultRowHeight="15"/>
  <sheetData/>
  <sheetProtection formatColumns="0" formatRows="0"/>
  <pageMargins left="0.7" right="0.7" top="0.75" bottom="0.75" header="0.3" footer="0.3"/>
</worksheet>
</file>

<file path=xl/worksheets/sheet56.xml><?xml version="1.0" encoding="utf-8"?>
<worksheet xmlns="http://schemas.openxmlformats.org/spreadsheetml/2006/main" xmlns:r="http://schemas.openxmlformats.org/officeDocument/2006/relationships">
  <sheetPr codeName="REESTR_LINK">
    <tabColor rgb="FFFFCC99"/>
  </sheetPr>
  <dimension ref="A1:C3"/>
  <sheetViews>
    <sheetView showGridLines="0" zoomScaleNormal="100" workbookViewId="0"/>
  </sheetViews>
  <sheetFormatPr defaultRowHeight="15"/>
  <cols>
    <col min="2" max="2" width="66.7109375" bestFit="1" customWidth="1"/>
  </cols>
  <sheetData>
    <row r="1" spans="1:3">
      <c r="A1" t="s">
        <v>114</v>
      </c>
      <c r="B1" t="s">
        <v>115</v>
      </c>
      <c r="C1" t="s">
        <v>116</v>
      </c>
    </row>
    <row r="2" spans="1:3">
      <c r="A2">
        <v>4189678</v>
      </c>
      <c r="B2" t="s">
        <v>658</v>
      </c>
      <c r="C2" t="s">
        <v>177</v>
      </c>
    </row>
    <row r="3" spans="1:3">
      <c r="A3">
        <v>4190415</v>
      </c>
      <c r="B3" t="s">
        <v>659</v>
      </c>
      <c r="C3" t="s">
        <v>177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sheetPr codeName="List02">
    <tabColor theme="0" tint="-0.249977111117893"/>
  </sheetPr>
  <dimension ref="A1:G20"/>
  <sheetViews>
    <sheetView showGridLines="0" topLeftCell="C4" zoomScaleNormal="100" workbookViewId="0"/>
  </sheetViews>
  <sheetFormatPr defaultColWidth="10.5703125" defaultRowHeight="15"/>
  <cols>
    <col min="1" max="2" width="9.140625" hidden="1" customWidth="1"/>
    <col min="3" max="3" width="3.7109375" customWidth="1"/>
    <col min="4" max="4" width="9.7109375" customWidth="1"/>
    <col min="5" max="5" width="37.7109375" customWidth="1"/>
    <col min="6" max="6" width="66.85546875" customWidth="1"/>
    <col min="7" max="7" width="116" customWidth="1"/>
    <col min="8" max="8" width="93.42578125" customWidth="1"/>
  </cols>
  <sheetData>
    <row r="1" spans="1:7" ht="15" hidden="1" customHeight="1">
      <c r="G1">
        <v>4</v>
      </c>
    </row>
    <row r="2" spans="1:7" ht="15" hidden="1" customHeight="1"/>
    <row r="3" spans="1:7" ht="15" hidden="1" customHeight="1"/>
    <row r="4" spans="1:7" ht="11.25" customHeight="1"/>
    <row r="5" spans="1:7">
      <c r="D5" s="3" t="s">
        <v>223</v>
      </c>
      <c r="E5" s="3"/>
      <c r="F5" s="3"/>
      <c r="G5" s="3"/>
    </row>
    <row r="6" spans="1:7" ht="15" customHeight="1">
      <c r="D6" s="3" t="str">
        <f>IF(org=0,"Не определено",org)</f>
        <v>ООО "НПО "ГКМП""</v>
      </c>
      <c r="E6" s="3"/>
      <c r="F6" s="3"/>
      <c r="G6" s="3"/>
    </row>
    <row r="8" spans="1:7">
      <c r="C8">
        <v>22</v>
      </c>
      <c r="D8" s="3" t="s">
        <v>215</v>
      </c>
      <c r="E8" s="3"/>
      <c r="F8" s="3"/>
      <c r="G8" s="3"/>
    </row>
    <row r="9" spans="1:7" ht="11.25" customHeight="1">
      <c r="D9" s="3" t="s">
        <v>204</v>
      </c>
      <c r="E9" s="3"/>
      <c r="F9" s="3"/>
      <c r="G9" s="3" t="s">
        <v>205</v>
      </c>
    </row>
    <row r="10" spans="1:7" ht="11.25" customHeight="1">
      <c r="A10" t="s">
        <v>496</v>
      </c>
      <c r="D10" t="s">
        <v>23</v>
      </c>
      <c r="F10" t="s">
        <v>199</v>
      </c>
      <c r="G10" s="3"/>
    </row>
    <row r="11" spans="1:7" ht="12" customHeight="1">
      <c r="D11" t="s">
        <v>24</v>
      </c>
      <c r="E11">
        <v>2</v>
      </c>
      <c r="F11">
        <v>3</v>
      </c>
      <c r="G11">
        <v>4</v>
      </c>
    </row>
    <row r="12" spans="1:7">
      <c r="D12">
        <v>1</v>
      </c>
      <c r="E12" t="s">
        <v>224</v>
      </c>
      <c r="F12" t="str">
        <f>IF(form_up_date="","",form_up_date)</f>
        <v>15.04.2020</v>
      </c>
      <c r="G12" t="s">
        <v>225</v>
      </c>
    </row>
    <row r="13" spans="1:7">
      <c r="D13" t="s">
        <v>236</v>
      </c>
      <c r="E13" t="s">
        <v>226</v>
      </c>
      <c r="F13" t="s">
        <v>2155</v>
      </c>
      <c r="G13" t="s">
        <v>297</v>
      </c>
    </row>
    <row r="14" spans="1:7">
      <c r="D14" t="s">
        <v>237</v>
      </c>
      <c r="E14" t="s">
        <v>227</v>
      </c>
      <c r="F14" t="s">
        <v>660</v>
      </c>
      <c r="G14" t="s">
        <v>228</v>
      </c>
    </row>
    <row r="15" spans="1:7">
      <c r="D15" t="s">
        <v>238</v>
      </c>
      <c r="E15" t="s">
        <v>229</v>
      </c>
      <c r="F15" t="s">
        <v>230</v>
      </c>
    </row>
    <row r="16" spans="1:7">
      <c r="D16" t="str">
        <f>D15&amp;".1"</f>
        <v>4.1.1</v>
      </c>
      <c r="E16" t="s">
        <v>3</v>
      </c>
      <c r="F16" t="str">
        <f>IF(region_name="","",region_name)</f>
        <v>Брянская область</v>
      </c>
      <c r="G16" t="s">
        <v>231</v>
      </c>
    </row>
    <row r="17" spans="4:7">
      <c r="D17" t="s">
        <v>239</v>
      </c>
      <c r="E17" t="s">
        <v>232</v>
      </c>
      <c r="F17" t="s">
        <v>1743</v>
      </c>
      <c r="G17" t="s">
        <v>233</v>
      </c>
    </row>
    <row r="18" spans="4:7">
      <c r="D18" t="s">
        <v>240</v>
      </c>
      <c r="E18" t="s">
        <v>234</v>
      </c>
      <c r="F18" t="s">
        <v>2157</v>
      </c>
      <c r="G18" t="s">
        <v>296</v>
      </c>
    </row>
    <row r="20" spans="4:7">
      <c r="E20" s="3" t="s">
        <v>235</v>
      </c>
      <c r="F20" s="3"/>
    </row>
  </sheetData>
  <sheetProtection sheet="1" objects="1" scenarios="1" formatColumns="0" formatRows="0"/>
  <mergeCells count="6">
    <mergeCell ref="E20:F20"/>
    <mergeCell ref="D5:G5"/>
    <mergeCell ref="D6:G6"/>
    <mergeCell ref="D8:G8"/>
    <mergeCell ref="D9:F9"/>
    <mergeCell ref="G9:G10"/>
  </mergeCells>
  <dataValidations count="1">
    <dataValidation type="textLength" operator="lessThanOrEqual" allowBlank="1" showInputMessage="1" showErrorMessage="1" errorTitle="Ошибка" error="Допускается ввод не более 900 символов!" sqref="G19:G20">
      <formula1>900</formula1>
    </dataValidation>
  </dataValidations>
  <pageMargins left="0.7" right="0.7" top="0.75" bottom="0.75" header="0.3" footer="0.3"/>
  <pageSetup paperSize="9" orientation="portrait" horizontalDpi="4294967293" verticalDpi="0" r:id="rId1"/>
  <legacyDrawing r:id="rId2"/>
</worksheet>
</file>

<file path=xl/worksheets/sheet7.xml><?xml version="1.0" encoding="utf-8"?>
<worksheet xmlns="http://schemas.openxmlformats.org/spreadsheetml/2006/main" xmlns:r="http://schemas.openxmlformats.org/officeDocument/2006/relationships">
  <sheetPr codeName="List01">
    <pageSetUpPr fitToPage="1"/>
  </sheetPr>
  <dimension ref="A1:P80"/>
  <sheetViews>
    <sheetView showGridLines="0" topLeftCell="C41" zoomScaleNormal="100" workbookViewId="0">
      <selection activeCell="H65" sqref="H65"/>
    </sheetView>
  </sheetViews>
  <sheetFormatPr defaultRowHeight="10.5" customHeight="1"/>
  <cols>
    <col min="1" max="1" width="19.140625" hidden="1" customWidth="1"/>
    <col min="2" max="2" width="16.85546875" hidden="1" customWidth="1"/>
    <col min="3" max="3" width="3.7109375" customWidth="1"/>
    <col min="4" max="4" width="7.7109375" customWidth="1"/>
    <col min="5" max="5" width="54.5703125" customWidth="1"/>
    <col min="6" max="6" width="10.42578125" customWidth="1"/>
    <col min="7" max="7" width="40.7109375" customWidth="1"/>
    <col min="8" max="8" width="93.42578125" customWidth="1"/>
    <col min="9" max="15" width="3.7109375" customWidth="1"/>
    <col min="16" max="16" width="10.5703125" customWidth="1"/>
    <col min="17" max="17" width="34.7109375" customWidth="1"/>
    <col min="18" max="18" width="9.42578125" customWidth="1"/>
  </cols>
  <sheetData>
    <row r="1" spans="4:8" ht="10.5" hidden="1" customHeight="1">
      <c r="G1">
        <v>4</v>
      </c>
    </row>
    <row r="2" spans="4:8" ht="15" hidden="1">
      <c r="F2" t="s">
        <v>403</v>
      </c>
      <c r="H2" t="s">
        <v>449</v>
      </c>
    </row>
    <row r="3" spans="4:8" ht="10.5" hidden="1" customHeight="1"/>
    <row r="4" spans="4:8" ht="15" hidden="1">
      <c r="F4" t="s">
        <v>372</v>
      </c>
      <c r="H4" t="s">
        <v>481</v>
      </c>
    </row>
    <row r="5" spans="4:8" ht="10.5" hidden="1" customHeight="1"/>
    <row r="6" spans="4:8" ht="10.5" hidden="1" customHeight="1"/>
    <row r="7" spans="4:8" ht="10.5" hidden="1" customHeight="1">
      <c r="H7">
        <v>4</v>
      </c>
    </row>
    <row r="8" spans="4:8" ht="3" customHeight="1"/>
    <row r="9" spans="4:8" ht="39" customHeight="1">
      <c r="D9" s="3" t="s">
        <v>399</v>
      </c>
      <c r="E9" s="3"/>
      <c r="F9" s="3"/>
    </row>
    <row r="10" spans="4:8" ht="10.5" hidden="1" customHeight="1"/>
    <row r="11" spans="4:8" ht="3" customHeight="1">
      <c r="G11">
        <v>22</v>
      </c>
    </row>
    <row r="12" spans="4:8" ht="18" customHeight="1">
      <c r="D12" s="3" t="s">
        <v>204</v>
      </c>
      <c r="E12" s="3"/>
      <c r="F12" s="3"/>
      <c r="G12" s="3"/>
      <c r="H12" s="3" t="s">
        <v>205</v>
      </c>
    </row>
    <row r="13" spans="4:8" ht="15">
      <c r="D13" s="3" t="s">
        <v>23</v>
      </c>
      <c r="E13" s="3" t="s">
        <v>222</v>
      </c>
      <c r="F13" s="3" t="s">
        <v>138</v>
      </c>
      <c r="G13" t="s">
        <v>2156</v>
      </c>
      <c r="H13" s="3"/>
    </row>
    <row r="14" spans="4:8" ht="21" customHeight="1">
      <c r="D14" s="3"/>
      <c r="E14" s="3"/>
      <c r="F14" s="3"/>
      <c r="G14" t="s">
        <v>199</v>
      </c>
      <c r="H14" s="3"/>
    </row>
    <row r="15" spans="4:8" ht="15">
      <c r="D15" t="s">
        <v>24</v>
      </c>
      <c r="E15" t="s">
        <v>0</v>
      </c>
      <c r="F15" t="s">
        <v>1</v>
      </c>
      <c r="G15">
        <f>G1</f>
        <v>4</v>
      </c>
    </row>
    <row r="16" spans="4:8" ht="15">
      <c r="D16" t="s">
        <v>24</v>
      </c>
      <c r="E16" t="s">
        <v>400</v>
      </c>
      <c r="F16" t="s">
        <v>401</v>
      </c>
      <c r="G16" t="str">
        <f>IF(buhg_flag="да",IF(dateBuhg="","Не указана",dateBuhg),"Не осуществлялась")</f>
        <v>20.03.2020</v>
      </c>
      <c r="H16" t="s">
        <v>402</v>
      </c>
    </row>
    <row r="17" spans="4:8" ht="15">
      <c r="D17" t="s">
        <v>0</v>
      </c>
      <c r="E17" t="s">
        <v>314</v>
      </c>
      <c r="F17" t="s">
        <v>403</v>
      </c>
      <c r="G17">
        <v>463.73200000000003</v>
      </c>
      <c r="H17" t="s">
        <v>404</v>
      </c>
    </row>
    <row r="18" spans="4:8" ht="15">
      <c r="D18" t="s">
        <v>1</v>
      </c>
      <c r="E18" t="s">
        <v>406</v>
      </c>
      <c r="F18" t="s">
        <v>403</v>
      </c>
      <c r="G18">
        <f>SUM(G19:G20,G23:G24,G27,G30:G32,G35,G38:G42)</f>
        <v>757.52200000000005</v>
      </c>
      <c r="H18" t="s">
        <v>405</v>
      </c>
    </row>
    <row r="19" spans="4:8" ht="15">
      <c r="D19" t="s">
        <v>237</v>
      </c>
      <c r="E19" t="s">
        <v>407</v>
      </c>
      <c r="F19" t="s">
        <v>403</v>
      </c>
      <c r="G19">
        <v>0</v>
      </c>
    </row>
    <row r="20" spans="4:8" ht="15">
      <c r="D20" t="s">
        <v>398</v>
      </c>
      <c r="E20" t="s">
        <v>416</v>
      </c>
      <c r="F20" t="s">
        <v>403</v>
      </c>
      <c r="G20">
        <v>200.84</v>
      </c>
    </row>
    <row r="21" spans="4:8" ht="15">
      <c r="D21" t="s">
        <v>411</v>
      </c>
      <c r="E21" t="s">
        <v>318</v>
      </c>
      <c r="F21" t="s">
        <v>409</v>
      </c>
      <c r="G21">
        <v>5.2616800000000001</v>
      </c>
    </row>
    <row r="22" spans="4:8" ht="15">
      <c r="D22" t="s">
        <v>412</v>
      </c>
      <c r="E22" t="s">
        <v>408</v>
      </c>
      <c r="F22" t="s">
        <v>410</v>
      </c>
      <c r="G22">
        <v>38.170999999999999</v>
      </c>
    </row>
    <row r="23" spans="4:8" ht="15">
      <c r="D23" t="s">
        <v>413</v>
      </c>
      <c r="E23" t="s">
        <v>414</v>
      </c>
      <c r="F23" t="s">
        <v>403</v>
      </c>
      <c r="G23">
        <v>0</v>
      </c>
    </row>
    <row r="24" spans="4:8" ht="15">
      <c r="D24" t="s">
        <v>415</v>
      </c>
      <c r="E24" t="s">
        <v>417</v>
      </c>
      <c r="F24" t="s">
        <v>403</v>
      </c>
      <c r="G24">
        <v>306.91000000000003</v>
      </c>
      <c r="H24" t="s">
        <v>424</v>
      </c>
    </row>
    <row r="25" spans="4:8" ht="15">
      <c r="D25" t="s">
        <v>418</v>
      </c>
      <c r="E25" t="s">
        <v>319</v>
      </c>
      <c r="F25" t="s">
        <v>403</v>
      </c>
      <c r="G25">
        <v>235.72</v>
      </c>
    </row>
    <row r="26" spans="4:8" ht="15">
      <c r="D26" t="s">
        <v>419</v>
      </c>
      <c r="E26" t="s">
        <v>320</v>
      </c>
      <c r="F26" t="s">
        <v>403</v>
      </c>
      <c r="G26">
        <v>71.19</v>
      </c>
    </row>
    <row r="27" spans="4:8" ht="15">
      <c r="D27" t="s">
        <v>420</v>
      </c>
      <c r="E27" t="s">
        <v>423</v>
      </c>
      <c r="F27" t="s">
        <v>403</v>
      </c>
      <c r="G27">
        <v>41.73</v>
      </c>
      <c r="H27" t="s">
        <v>425</v>
      </c>
    </row>
    <row r="28" spans="4:8" ht="15">
      <c r="D28" t="s">
        <v>421</v>
      </c>
      <c r="E28" t="s">
        <v>321</v>
      </c>
      <c r="F28" t="s">
        <v>403</v>
      </c>
      <c r="G28">
        <v>32.049999999999997</v>
      </c>
    </row>
    <row r="29" spans="4:8" ht="15">
      <c r="D29" t="s">
        <v>422</v>
      </c>
      <c r="E29" t="s">
        <v>322</v>
      </c>
      <c r="F29" t="s">
        <v>403</v>
      </c>
      <c r="G29">
        <v>9.68</v>
      </c>
    </row>
    <row r="30" spans="4:8" ht="15">
      <c r="D30" t="s">
        <v>426</v>
      </c>
      <c r="E30" t="s">
        <v>323</v>
      </c>
      <c r="F30" t="s">
        <v>403</v>
      </c>
      <c r="G30">
        <v>10.807</v>
      </c>
    </row>
    <row r="31" spans="4:8" ht="15">
      <c r="D31" t="s">
        <v>427</v>
      </c>
      <c r="E31" t="s">
        <v>324</v>
      </c>
      <c r="F31" t="s">
        <v>403</v>
      </c>
      <c r="G31">
        <v>22.602</v>
      </c>
    </row>
    <row r="32" spans="4:8" ht="15">
      <c r="D32" t="s">
        <v>428</v>
      </c>
      <c r="E32" t="s">
        <v>429</v>
      </c>
      <c r="F32" t="s">
        <v>403</v>
      </c>
      <c r="G32">
        <v>0</v>
      </c>
      <c r="H32" t="s">
        <v>430</v>
      </c>
    </row>
    <row r="33" spans="3:16" ht="15">
      <c r="D33" t="s">
        <v>431</v>
      </c>
      <c r="E33" t="s">
        <v>325</v>
      </c>
      <c r="F33" t="s">
        <v>403</v>
      </c>
      <c r="G33">
        <v>0</v>
      </c>
      <c r="H33" t="s">
        <v>433</v>
      </c>
    </row>
    <row r="34" spans="3:16" ht="15">
      <c r="D34" t="s">
        <v>432</v>
      </c>
      <c r="E34" t="s">
        <v>326</v>
      </c>
      <c r="F34" t="s">
        <v>403</v>
      </c>
      <c r="G34">
        <v>0</v>
      </c>
      <c r="H34" t="s">
        <v>434</v>
      </c>
    </row>
    <row r="35" spans="3:16" ht="15">
      <c r="D35" t="s">
        <v>436</v>
      </c>
      <c r="E35" t="s">
        <v>435</v>
      </c>
      <c r="F35" t="s">
        <v>403</v>
      </c>
      <c r="G35">
        <v>0</v>
      </c>
      <c r="H35" t="s">
        <v>439</v>
      </c>
    </row>
    <row r="36" spans="3:16" ht="15">
      <c r="D36" t="s">
        <v>437</v>
      </c>
      <c r="E36" t="s">
        <v>325</v>
      </c>
      <c r="F36" t="s">
        <v>403</v>
      </c>
      <c r="G36">
        <v>0</v>
      </c>
      <c r="H36" t="s">
        <v>440</v>
      </c>
    </row>
    <row r="37" spans="3:16" ht="15">
      <c r="D37" t="s">
        <v>438</v>
      </c>
      <c r="E37" t="s">
        <v>326</v>
      </c>
      <c r="F37" t="s">
        <v>403</v>
      </c>
      <c r="G37">
        <v>0</v>
      </c>
      <c r="H37" t="s">
        <v>441</v>
      </c>
    </row>
    <row r="38" spans="3:16" ht="15">
      <c r="D38" s="3" t="s">
        <v>443</v>
      </c>
      <c r="E38" t="s">
        <v>442</v>
      </c>
      <c r="F38" s="3" t="s">
        <v>403</v>
      </c>
      <c r="G38">
        <v>0</v>
      </c>
    </row>
    <row r="39" spans="3:16" ht="15">
      <c r="D39" s="3"/>
      <c r="E39" t="s">
        <v>327</v>
      </c>
      <c r="F39" s="3"/>
      <c r="G39" t="s">
        <v>648</v>
      </c>
      <c r="K39">
        <f>nerr(MATCH("есть",List01_flag_index_1,0))</f>
        <v>0</v>
      </c>
    </row>
    <row r="40" spans="3:16" ht="15">
      <c r="D40" s="3" t="s">
        <v>444</v>
      </c>
      <c r="E40" t="s">
        <v>445</v>
      </c>
      <c r="F40" s="3" t="s">
        <v>403</v>
      </c>
      <c r="G40">
        <v>0</v>
      </c>
    </row>
    <row r="41" spans="3:16" ht="15">
      <c r="D41" s="3"/>
      <c r="E41" t="s">
        <v>327</v>
      </c>
      <c r="F41" s="3"/>
      <c r="G41" t="s">
        <v>648</v>
      </c>
      <c r="K41">
        <f>nerr(MATCH("есть",List01_flag_index_2,0))</f>
        <v>0</v>
      </c>
    </row>
    <row r="42" spans="3:16" ht="15">
      <c r="D42" t="s">
        <v>446</v>
      </c>
      <c r="E42" t="s">
        <v>448</v>
      </c>
      <c r="F42" t="s">
        <v>403</v>
      </c>
      <c r="G42">
        <f>SUM(G43:G49)</f>
        <v>174.63300000000001</v>
      </c>
      <c r="H42" t="s">
        <v>447</v>
      </c>
    </row>
    <row r="43" spans="3:16" ht="33.75" hidden="1" customHeight="1">
      <c r="D43" s="3" t="s">
        <v>624</v>
      </c>
      <c r="E43" s="3"/>
      <c r="F43" s="3"/>
    </row>
    <row r="44" spans="3:16" ht="15" hidden="1" customHeight="1">
      <c r="D44" s="3"/>
      <c r="E44" s="3"/>
      <c r="F44" s="3"/>
      <c r="P44" t="s">
        <v>328</v>
      </c>
    </row>
    <row r="45" spans="3:16" ht="15">
      <c r="C45" t="s">
        <v>2153</v>
      </c>
      <c r="D45" t="s">
        <v>2158</v>
      </c>
      <c r="E45" t="s">
        <v>2159</v>
      </c>
      <c r="F45" t="s">
        <v>403</v>
      </c>
      <c r="G45">
        <v>33.078000000000003</v>
      </c>
      <c r="H45" t="s">
        <v>449</v>
      </c>
    </row>
    <row r="46" spans="3:16" ht="15">
      <c r="C46" t="s">
        <v>2153</v>
      </c>
      <c r="D46" t="s">
        <v>2160</v>
      </c>
      <c r="E46" t="s">
        <v>2161</v>
      </c>
      <c r="F46" t="s">
        <v>403</v>
      </c>
      <c r="G46">
        <v>3.1619999999999999</v>
      </c>
      <c r="H46" t="s">
        <v>449</v>
      </c>
    </row>
    <row r="47" spans="3:16" ht="15">
      <c r="C47" t="s">
        <v>2153</v>
      </c>
      <c r="D47" t="s">
        <v>2162</v>
      </c>
      <c r="E47" t="s">
        <v>2163</v>
      </c>
      <c r="F47" t="s">
        <v>403</v>
      </c>
      <c r="G47">
        <v>18.393000000000001</v>
      </c>
      <c r="H47" t="s">
        <v>449</v>
      </c>
    </row>
    <row r="48" spans="3:16" ht="15">
      <c r="C48" t="s">
        <v>2153</v>
      </c>
      <c r="D48" t="s">
        <v>2164</v>
      </c>
      <c r="E48" t="s">
        <v>2165</v>
      </c>
      <c r="F48" t="s">
        <v>403</v>
      </c>
      <c r="G48">
        <v>120</v>
      </c>
      <c r="H48" t="s">
        <v>449</v>
      </c>
    </row>
    <row r="49" spans="4:8" ht="15">
      <c r="E49" t="s">
        <v>329</v>
      </c>
      <c r="H49" t="s">
        <v>450</v>
      </c>
    </row>
    <row r="50" spans="4:8" ht="15">
      <c r="D50" t="s">
        <v>2</v>
      </c>
      <c r="E50" t="s">
        <v>330</v>
      </c>
      <c r="F50" t="s">
        <v>403</v>
      </c>
      <c r="G50">
        <v>0</v>
      </c>
    </row>
    <row r="51" spans="4:8" ht="15">
      <c r="D51" t="s">
        <v>238</v>
      </c>
      <c r="E51" t="s">
        <v>453</v>
      </c>
      <c r="F51" t="s">
        <v>403</v>
      </c>
      <c r="G51">
        <v>0</v>
      </c>
    </row>
    <row r="52" spans="4:8" ht="15">
      <c r="D52" t="s">
        <v>11</v>
      </c>
      <c r="E52" t="s">
        <v>331</v>
      </c>
      <c r="F52" t="s">
        <v>403</v>
      </c>
      <c r="G52">
        <v>0</v>
      </c>
    </row>
    <row r="53" spans="4:8" ht="15">
      <c r="D53" t="s">
        <v>248</v>
      </c>
      <c r="E53" t="s">
        <v>454</v>
      </c>
      <c r="F53" t="s">
        <v>403</v>
      </c>
      <c r="G53">
        <v>0</v>
      </c>
    </row>
    <row r="54" spans="4:8" ht="15">
      <c r="D54" t="s">
        <v>456</v>
      </c>
      <c r="E54" t="s">
        <v>455</v>
      </c>
      <c r="F54" t="s">
        <v>403</v>
      </c>
      <c r="G54">
        <v>0</v>
      </c>
    </row>
    <row r="55" spans="4:8" ht="15">
      <c r="D55" t="s">
        <v>457</v>
      </c>
      <c r="E55" t="s">
        <v>458</v>
      </c>
      <c r="F55" t="s">
        <v>403</v>
      </c>
      <c r="G55">
        <v>0</v>
      </c>
    </row>
    <row r="56" spans="4:8" ht="15">
      <c r="D56" t="s">
        <v>452</v>
      </c>
      <c r="E56" t="s">
        <v>459</v>
      </c>
      <c r="F56" t="s">
        <v>403</v>
      </c>
      <c r="G56">
        <v>0</v>
      </c>
    </row>
    <row r="57" spans="4:8" ht="15">
      <c r="D57" t="s">
        <v>12</v>
      </c>
      <c r="E57" t="s">
        <v>460</v>
      </c>
      <c r="F57" t="s">
        <v>403</v>
      </c>
      <c r="G57">
        <v>0</v>
      </c>
    </row>
    <row r="58" spans="4:8" ht="15">
      <c r="D58" t="s">
        <v>27</v>
      </c>
      <c r="E58" t="s">
        <v>332</v>
      </c>
      <c r="F58" t="s">
        <v>230</v>
      </c>
      <c r="H58" t="s">
        <v>470</v>
      </c>
    </row>
    <row r="59" spans="4:8" ht="15">
      <c r="D59" t="s">
        <v>28</v>
      </c>
      <c r="E59" t="s">
        <v>461</v>
      </c>
      <c r="F59" t="s">
        <v>462</v>
      </c>
      <c r="G59">
        <v>26.771999999999998</v>
      </c>
    </row>
    <row r="60" spans="4:8" ht="15">
      <c r="D60" t="s">
        <v>333</v>
      </c>
      <c r="E60" t="s">
        <v>463</v>
      </c>
      <c r="F60" t="s">
        <v>462</v>
      </c>
      <c r="G60">
        <v>0</v>
      </c>
    </row>
    <row r="61" spans="4:8" ht="15">
      <c r="D61" t="s">
        <v>334</v>
      </c>
      <c r="E61" t="s">
        <v>464</v>
      </c>
      <c r="F61" t="s">
        <v>462</v>
      </c>
      <c r="G61">
        <v>0</v>
      </c>
    </row>
    <row r="62" spans="4:8" ht="15">
      <c r="D62" t="s">
        <v>335</v>
      </c>
      <c r="E62" t="s">
        <v>465</v>
      </c>
      <c r="F62" t="s">
        <v>462</v>
      </c>
      <c r="G62">
        <v>16.244</v>
      </c>
      <c r="H62" t="s">
        <v>471</v>
      </c>
    </row>
    <row r="63" spans="4:8" ht="15">
      <c r="D63" t="s">
        <v>466</v>
      </c>
      <c r="E63" t="s">
        <v>468</v>
      </c>
      <c r="F63" t="s">
        <v>462</v>
      </c>
      <c r="G63">
        <v>16.244</v>
      </c>
    </row>
    <row r="64" spans="4:8" ht="15">
      <c r="D64" t="s">
        <v>467</v>
      </c>
      <c r="E64" t="s">
        <v>469</v>
      </c>
      <c r="F64" t="s">
        <v>462</v>
      </c>
      <c r="G64">
        <v>0</v>
      </c>
    </row>
    <row r="65" spans="4:8" ht="15">
      <c r="D65" t="s">
        <v>336</v>
      </c>
      <c r="E65" t="s">
        <v>472</v>
      </c>
      <c r="F65" t="s">
        <v>372</v>
      </c>
      <c r="G65">
        <v>5.2</v>
      </c>
    </row>
    <row r="66" spans="4:8" ht="15">
      <c r="D66" t="s">
        <v>337</v>
      </c>
      <c r="E66" t="s">
        <v>340</v>
      </c>
      <c r="F66" t="s">
        <v>643</v>
      </c>
      <c r="G66">
        <v>1</v>
      </c>
    </row>
    <row r="67" spans="4:8" ht="15">
      <c r="D67" t="s">
        <v>338</v>
      </c>
      <c r="E67" t="s">
        <v>473</v>
      </c>
      <c r="F67" t="s">
        <v>644</v>
      </c>
      <c r="G67">
        <v>1.42</v>
      </c>
    </row>
    <row r="68" spans="4:8" ht="15">
      <c r="D68" t="s">
        <v>339</v>
      </c>
      <c r="E68" t="s">
        <v>474</v>
      </c>
      <c r="F68" t="s">
        <v>372</v>
      </c>
      <c r="G68">
        <v>36</v>
      </c>
      <c r="H68" t="s">
        <v>478</v>
      </c>
    </row>
    <row r="69" spans="4:8" ht="15">
      <c r="D69" t="s">
        <v>477</v>
      </c>
      <c r="E69" t="s">
        <v>475</v>
      </c>
      <c r="F69" t="s">
        <v>372</v>
      </c>
      <c r="G69">
        <v>36</v>
      </c>
      <c r="H69" t="s">
        <v>479</v>
      </c>
    </row>
    <row r="70" spans="4:8" ht="15">
      <c r="D70" t="s">
        <v>341</v>
      </c>
      <c r="E70" t="s">
        <v>476</v>
      </c>
      <c r="F70" t="s">
        <v>372</v>
      </c>
      <c r="G70">
        <v>100</v>
      </c>
      <c r="H70" t="s">
        <v>480</v>
      </c>
    </row>
    <row r="71" spans="4:8" ht="15" hidden="1">
      <c r="D71" s="3" t="s">
        <v>625</v>
      </c>
      <c r="E71" s="3"/>
      <c r="F71" s="3"/>
    </row>
    <row r="72" spans="4:8" ht="15" hidden="1">
      <c r="D72" s="3"/>
      <c r="E72" s="3"/>
      <c r="F72" s="3"/>
    </row>
    <row r="73" spans="4:8" ht="15">
      <c r="E73" t="s">
        <v>483</v>
      </c>
      <c r="H73" t="s">
        <v>482</v>
      </c>
    </row>
    <row r="74" spans="4:8" ht="15" hidden="1"/>
    <row r="76" spans="4:8" ht="10.5" customHeight="1">
      <c r="E76" s="3"/>
      <c r="F76" s="3"/>
      <c r="G76" s="3"/>
    </row>
    <row r="80" spans="4:8" ht="10.5" customHeight="1">
      <c r="G80" t="str">
        <f>IF(G17-G18 &lt;&gt;G57,"WARNING","")</f>
        <v>WARNING</v>
      </c>
    </row>
  </sheetData>
  <sheetProtection sheet="1" objects="1" scenarios="1" formatColumns="0" formatRows="0"/>
  <dataConsolidate/>
  <mergeCells count="17">
    <mergeCell ref="D43:D44"/>
    <mergeCell ref="E43:E44"/>
    <mergeCell ref="F43:F44"/>
    <mergeCell ref="D9:F9"/>
    <mergeCell ref="H12:H14"/>
    <mergeCell ref="E76:G76"/>
    <mergeCell ref="E13:E14"/>
    <mergeCell ref="D13:D14"/>
    <mergeCell ref="F13:F14"/>
    <mergeCell ref="D12:G12"/>
    <mergeCell ref="D71:D72"/>
    <mergeCell ref="E71:E72"/>
    <mergeCell ref="F71:F72"/>
    <mergeCell ref="D38:D39"/>
    <mergeCell ref="F38:F39"/>
    <mergeCell ref="D40:D41"/>
    <mergeCell ref="F40:F41"/>
  </mergeCells>
  <dataValidations xWindow="885" yWindow="654" count="9">
    <dataValidation type="decimal" allowBlank="1" showErrorMessage="1" errorTitle="Ошибка" error="Допускается ввод только неотрицательных чисел!" sqref="G59:G64 G17 G19:G38 G40 G42 G51 G2 G67 G44:G48">
      <formula1>0</formula1>
      <formula2>9.99999999999999E+23</formula2>
    </dataValidation>
    <dataValidation type="textLength" operator="lessThanOrEqual" allowBlank="1" showInputMessage="1" showErrorMessage="1" errorTitle="Ошибка" error="Допускается ввод не более 900 символов!" sqref="G74">
      <formula1>900</formula1>
    </dataValidation>
    <dataValidation type="decimal" allowBlank="1" showErrorMessage="1" errorTitle="Ошибка" error="Допускается ввод только действительных чисел!" sqref="G52:G56">
      <formula1>-9.99999999999999E+37</formula1>
      <formula2>9.99999999999999E+37</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E2 G43 E45:E48">
      <formula1>900</formula1>
    </dataValidation>
    <dataValidation type="decimal" allowBlank="1" showErrorMessage="1" errorTitle="Ошибка" error="Допускается ввод только действительных чисел!" sqref="G57 G5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58">
      <formula1>900</formula1>
    </dataValidation>
    <dataValidation type="decimal" allowBlank="1" showErrorMessage="1" errorTitle="Ошибка" error="Введите значение от 0 до 100%" sqref="G65:G66 G68:G70 G4">
      <formula1>0</formula1>
      <formula2>100</formula2>
    </dataValidation>
    <dataValidation type="textLength" operator="lessThanOrEqual" allowBlank="1" showInputMessage="1" showErrorMessage="1" errorTitle="Ошибка" error="Допускается ввод не более 900 символов!" prompt="Введите наименование производственного объекта" sqref="E4">
      <formula1>900</formula1>
    </dataValidation>
    <dataValidation allowBlank="1" showInputMessage="1" showErrorMessage="1" prompt="Для выбора выполните двойной щелчок левой клавиши мыши по соответствующей ячейке." sqref="G39 G41"/>
  </dataValidations>
  <printOptions horizontalCentered="1" verticalCentered="1"/>
  <pageMargins left="0" right="0" top="0" bottom="0" header="0" footer="0.78740157480314965"/>
  <pageSetup paperSize="9" scale="56" fitToHeight="0" orientation="portrait" blackAndWhite="1"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sheetPr codeName="List10">
    <tabColor theme="0" tint="-0.249977111117893"/>
  </sheetPr>
  <dimension ref="A1:G20"/>
  <sheetViews>
    <sheetView showGridLines="0" topLeftCell="C4" zoomScaleNormal="100" workbookViewId="0"/>
  </sheetViews>
  <sheetFormatPr defaultColWidth="10.5703125" defaultRowHeight="15"/>
  <cols>
    <col min="1" max="2" width="9.140625" hidden="1" customWidth="1"/>
    <col min="3" max="3" width="3.7109375" customWidth="1"/>
    <col min="4" max="4" width="9.7109375" customWidth="1"/>
    <col min="5" max="5" width="37.7109375" customWidth="1"/>
    <col min="6" max="6" width="66.85546875" customWidth="1"/>
    <col min="7" max="7" width="116" customWidth="1"/>
    <col min="8" max="8" width="93.42578125" customWidth="1"/>
  </cols>
  <sheetData>
    <row r="1" spans="1:7" ht="15" hidden="1" customHeight="1">
      <c r="G1">
        <v>4</v>
      </c>
    </row>
    <row r="2" spans="1:7" ht="15" hidden="1" customHeight="1"/>
    <row r="3" spans="1:7" ht="15" hidden="1" customHeight="1"/>
    <row r="4" spans="1:7" ht="11.25" customHeight="1"/>
    <row r="5" spans="1:7">
      <c r="D5" s="3" t="s">
        <v>223</v>
      </c>
      <c r="E5" s="3"/>
      <c r="F5" s="3"/>
      <c r="G5" s="3"/>
    </row>
    <row r="6" spans="1:7" ht="15" customHeight="1">
      <c r="D6" s="3" t="str">
        <f>IF(org=0,"Не определено",org)</f>
        <v>ООО "НПО "ГКМП""</v>
      </c>
      <c r="E6" s="3"/>
      <c r="F6" s="3"/>
      <c r="G6" s="3"/>
    </row>
    <row r="8" spans="1:7" hidden="1">
      <c r="C8">
        <v>22</v>
      </c>
      <c r="D8" s="3" t="s">
        <v>215</v>
      </c>
      <c r="E8" s="3"/>
      <c r="F8" s="3"/>
      <c r="G8" s="3"/>
    </row>
    <row r="9" spans="1:7" ht="11.25" hidden="1" customHeight="1">
      <c r="D9" s="3" t="s">
        <v>204</v>
      </c>
      <c r="E9" s="3"/>
      <c r="F9" s="3"/>
      <c r="G9" s="3" t="s">
        <v>205</v>
      </c>
    </row>
    <row r="10" spans="1:7" ht="11.25" hidden="1" customHeight="1">
      <c r="A10" t="s">
        <v>496</v>
      </c>
      <c r="D10" t="s">
        <v>23</v>
      </c>
      <c r="F10" t="s">
        <v>199</v>
      </c>
      <c r="G10" s="3"/>
    </row>
    <row r="11" spans="1:7" ht="12" hidden="1" customHeight="1">
      <c r="D11" t="s">
        <v>24</v>
      </c>
      <c r="E11">
        <v>2</v>
      </c>
      <c r="F11">
        <v>3</v>
      </c>
      <c r="G11">
        <v>4</v>
      </c>
    </row>
    <row r="12" spans="1:7" hidden="1">
      <c r="D12">
        <v>1</v>
      </c>
      <c r="E12" t="s">
        <v>224</v>
      </c>
      <c r="F12" t="str">
        <f>IF(form_up_date="","",form_up_date)</f>
        <v>15.04.2020</v>
      </c>
      <c r="G12" t="s">
        <v>225</v>
      </c>
    </row>
    <row r="13" spans="1:7" hidden="1">
      <c r="D13" t="s">
        <v>236</v>
      </c>
      <c r="E13" t="s">
        <v>226</v>
      </c>
      <c r="F13" t="s">
        <v>2155</v>
      </c>
      <c r="G13" t="s">
        <v>297</v>
      </c>
    </row>
    <row r="14" spans="1:7" hidden="1">
      <c r="D14" t="s">
        <v>237</v>
      </c>
      <c r="E14" t="s">
        <v>227</v>
      </c>
      <c r="F14" t="s">
        <v>660</v>
      </c>
      <c r="G14" t="s">
        <v>228</v>
      </c>
    </row>
    <row r="15" spans="1:7" hidden="1">
      <c r="D15" t="s">
        <v>238</v>
      </c>
      <c r="E15" t="s">
        <v>229</v>
      </c>
      <c r="F15" t="s">
        <v>230</v>
      </c>
    </row>
    <row r="16" spans="1:7" hidden="1">
      <c r="D16" t="str">
        <f>D15&amp;".1"</f>
        <v>4.1.1</v>
      </c>
      <c r="E16" t="s">
        <v>3</v>
      </c>
      <c r="F16" t="str">
        <f>IF(region_name="","",region_name)</f>
        <v>Брянская область</v>
      </c>
      <c r="G16" t="s">
        <v>231</v>
      </c>
    </row>
    <row r="17" spans="4:7" hidden="1">
      <c r="D17" t="s">
        <v>239</v>
      </c>
      <c r="E17" t="s">
        <v>232</v>
      </c>
      <c r="F17" t="s">
        <v>1743</v>
      </c>
      <c r="G17" t="s">
        <v>233</v>
      </c>
    </row>
    <row r="18" spans="4:7" hidden="1">
      <c r="D18" t="s">
        <v>240</v>
      </c>
      <c r="E18" t="s">
        <v>234</v>
      </c>
      <c r="F18" t="s">
        <v>2157</v>
      </c>
      <c r="G18" t="s">
        <v>296</v>
      </c>
    </row>
    <row r="19" spans="4:7" hidden="1"/>
    <row r="20" spans="4:7">
      <c r="E20" s="3" t="s">
        <v>235</v>
      </c>
      <c r="F20" s="3"/>
    </row>
  </sheetData>
  <sheetProtection sheet="1" objects="1" scenarios="1" formatColumns="0" formatRows="0"/>
  <mergeCells count="6">
    <mergeCell ref="E20:F20"/>
    <mergeCell ref="D5:G5"/>
    <mergeCell ref="D6:G6"/>
    <mergeCell ref="D8:G8"/>
    <mergeCell ref="D9:F9"/>
    <mergeCell ref="G9:G10"/>
  </mergeCells>
  <dataValidations count="1">
    <dataValidation type="textLength" operator="lessThanOrEqual" allowBlank="1" showInputMessage="1" showErrorMessage="1" errorTitle="Ошибка" error="Допускается ввод не более 900 символов!" sqref="G19:G20">
      <formula1>900</formula1>
    </dataValidation>
  </dataValidations>
  <pageMargins left="0.7" right="0.7" top="0.75" bottom="0.75" header="0.3" footer="0.3"/>
  <pageSetup paperSize="9" orientation="portrait" horizontalDpi="4294967293" verticalDpi="0" r:id="rId1"/>
  <legacyDrawing r:id="rId2"/>
</worksheet>
</file>

<file path=xl/worksheets/sheet9.xml><?xml version="1.0" encoding="utf-8"?>
<worksheet xmlns="http://schemas.openxmlformats.org/spreadsheetml/2006/main" xmlns:r="http://schemas.openxmlformats.org/officeDocument/2006/relationships">
  <sheetPr codeName="List05"/>
  <dimension ref="A1:AH23"/>
  <sheetViews>
    <sheetView showGridLines="0" topLeftCell="C4" zoomScaleNormal="100" workbookViewId="0">
      <selection activeCell="E12" sqref="E12:R12"/>
    </sheetView>
  </sheetViews>
  <sheetFormatPr defaultRowHeight="15"/>
  <cols>
    <col min="1" max="1" width="14.7109375" hidden="1" customWidth="1"/>
    <col min="2" max="2" width="17" hidden="1" customWidth="1"/>
    <col min="3" max="3" width="3.7109375" customWidth="1"/>
    <col min="4" max="6" width="7.7109375" customWidth="1"/>
    <col min="7" max="7" width="29.7109375" customWidth="1"/>
    <col min="8" max="8" width="3.7109375" customWidth="1"/>
    <col min="9" max="9" width="5.42578125" customWidth="1"/>
    <col min="10" max="10" width="24.5703125" bestFit="1" customWidth="1"/>
    <col min="11" max="11" width="24.42578125" customWidth="1"/>
    <col min="12" max="12" width="3.7109375" customWidth="1"/>
    <col min="13" max="13" width="6.28515625" bestFit="1" customWidth="1"/>
    <col min="14" max="14" width="25.85546875" customWidth="1"/>
    <col min="15" max="18" width="18.7109375" customWidth="1"/>
    <col min="19" max="19" width="93.42578125" customWidth="1"/>
    <col min="20" max="27" width="10.5703125" customWidth="1"/>
  </cols>
  <sheetData>
    <row r="1" spans="1:34" hidden="1"/>
    <row r="2" spans="1:34" hidden="1"/>
    <row r="3" spans="1:34" hidden="1"/>
    <row r="4" spans="1:34" ht="3" customHeight="1"/>
    <row r="5" spans="1:34" ht="26.1" customHeight="1">
      <c r="D5" s="3" t="s">
        <v>484</v>
      </c>
      <c r="E5" s="3"/>
      <c r="F5" s="3"/>
      <c r="G5" s="3"/>
      <c r="H5" s="3"/>
      <c r="I5" s="3"/>
      <c r="J5" s="3"/>
      <c r="K5" s="3"/>
    </row>
    <row r="6" spans="1:34" ht="3" customHeight="1"/>
    <row r="7" spans="1:34">
      <c r="D7" s="3" t="s">
        <v>204</v>
      </c>
      <c r="E7" s="3"/>
      <c r="F7" s="3"/>
      <c r="G7" s="3"/>
      <c r="H7" s="3"/>
      <c r="I7" s="3"/>
      <c r="J7" s="3"/>
      <c r="K7" s="3"/>
      <c r="L7" s="3"/>
      <c r="M7" s="3"/>
      <c r="N7" s="3"/>
      <c r="O7" s="3"/>
      <c r="P7" s="3"/>
      <c r="Q7" s="3"/>
      <c r="R7" s="3"/>
      <c r="S7" s="3" t="s">
        <v>205</v>
      </c>
    </row>
    <row r="8" spans="1:34" ht="46.5" customHeight="1">
      <c r="D8" t="s">
        <v>23</v>
      </c>
      <c r="E8" s="3" t="s">
        <v>23</v>
      </c>
      <c r="F8" s="3"/>
      <c r="G8" t="s">
        <v>222</v>
      </c>
      <c r="H8" s="3" t="s">
        <v>23</v>
      </c>
      <c r="I8" s="3"/>
      <c r="J8" t="s">
        <v>317</v>
      </c>
      <c r="K8" t="s">
        <v>342</v>
      </c>
      <c r="L8" s="3" t="s">
        <v>23</v>
      </c>
      <c r="M8" s="3"/>
      <c r="N8" t="s">
        <v>343</v>
      </c>
      <c r="O8" t="s">
        <v>344</v>
      </c>
      <c r="P8" t="s">
        <v>345</v>
      </c>
      <c r="Q8" t="s">
        <v>497</v>
      </c>
      <c r="R8" t="s">
        <v>346</v>
      </c>
      <c r="S8" s="3"/>
    </row>
    <row r="9" spans="1:34" ht="10.5" customHeight="1">
      <c r="D9" t="s">
        <v>24</v>
      </c>
      <c r="F9" t="s">
        <v>0</v>
      </c>
      <c r="G9" t="s">
        <v>1</v>
      </c>
      <c r="I9" t="s">
        <v>2</v>
      </c>
      <c r="J9" t="s">
        <v>11</v>
      </c>
      <c r="K9" t="s">
        <v>12</v>
      </c>
      <c r="M9" t="s">
        <v>27</v>
      </c>
      <c r="N9" t="s">
        <v>28</v>
      </c>
      <c r="O9" t="s">
        <v>333</v>
      </c>
      <c r="P9" t="s">
        <v>334</v>
      </c>
      <c r="Q9" t="s">
        <v>335</v>
      </c>
      <c r="R9" t="s">
        <v>336</v>
      </c>
      <c r="S9" t="s">
        <v>337</v>
      </c>
    </row>
    <row r="10" spans="1:34" hidden="1"/>
    <row r="11" spans="1:34" hidden="1">
      <c r="D11" t="s">
        <v>221</v>
      </c>
    </row>
    <row r="12" spans="1:34" ht="90" hidden="1" customHeight="1">
      <c r="A12">
        <v>22</v>
      </c>
      <c r="D12" s="3" t="s">
        <v>24</v>
      </c>
      <c r="E12" s="3" t="s">
        <v>2156</v>
      </c>
      <c r="F12" s="3"/>
      <c r="G12" s="3"/>
      <c r="H12" s="3"/>
      <c r="I12" s="3"/>
      <c r="J12" s="3"/>
      <c r="K12" s="3"/>
      <c r="L12" s="3"/>
      <c r="M12" s="3"/>
      <c r="N12" s="3"/>
      <c r="O12" s="3"/>
      <c r="P12" s="3"/>
      <c r="Q12" s="3"/>
      <c r="R12" s="3"/>
      <c r="AC12" s="3"/>
      <c r="AE12" t="s">
        <v>125</v>
      </c>
      <c r="AG12" t="s">
        <v>486</v>
      </c>
      <c r="AH12">
        <v>3</v>
      </c>
    </row>
    <row r="13" spans="1:34" hidden="1">
      <c r="D13" s="3"/>
      <c r="E13" s="3" t="s">
        <v>491</v>
      </c>
      <c r="F13" s="3"/>
      <c r="G13" s="3"/>
      <c r="H13" s="3"/>
      <c r="I13" s="3"/>
      <c r="J13" s="3"/>
      <c r="K13" s="3"/>
      <c r="L13" s="3"/>
      <c r="M13" s="3"/>
      <c r="N13" s="3"/>
      <c r="O13" s="3"/>
      <c r="P13" s="3"/>
      <c r="Q13">
        <f>SUMIF(T14:T15,"i",Q14:Q15)</f>
        <v>0</v>
      </c>
      <c r="S13" t="s">
        <v>493</v>
      </c>
      <c r="T13" t="s">
        <v>351</v>
      </c>
      <c r="U13" s="3">
        <v>1</v>
      </c>
      <c r="V13" s="3" t="str">
        <f>INDEX(List01_flag_index_1,1,MATCH(A12,List01_NumberColumns,0))</f>
        <v>отсутствует</v>
      </c>
      <c r="AC13" s="3"/>
    </row>
    <row r="14" spans="1:34" ht="11.25" hidden="1" customHeight="1">
      <c r="D14" s="3"/>
      <c r="F14">
        <v>0</v>
      </c>
      <c r="U14" s="3"/>
      <c r="V14" s="3"/>
      <c r="AC14" s="3"/>
    </row>
    <row r="15" spans="1:34" hidden="1">
      <c r="D15" s="3"/>
      <c r="E15" t="s">
        <v>125</v>
      </c>
      <c r="F15" t="s">
        <v>125</v>
      </c>
      <c r="G15" t="s">
        <v>125</v>
      </c>
      <c r="H15" t="s">
        <v>125</v>
      </c>
      <c r="U15" s="3"/>
      <c r="V15" s="3"/>
      <c r="AC15" s="3"/>
    </row>
    <row r="16" spans="1:34" hidden="1">
      <c r="D16" s="3"/>
      <c r="E16" s="3" t="s">
        <v>490</v>
      </c>
      <c r="F16" s="3"/>
      <c r="G16" s="3"/>
      <c r="H16" s="3"/>
      <c r="I16" s="3"/>
      <c r="J16" s="3"/>
      <c r="K16" s="3"/>
      <c r="L16" s="3"/>
      <c r="M16" s="3"/>
      <c r="N16" s="3"/>
      <c r="O16" s="3"/>
      <c r="P16" s="3"/>
      <c r="Q16">
        <f>SUMIF(T17:T18,"i",Q17:Q18)</f>
        <v>0</v>
      </c>
      <c r="S16" t="s">
        <v>492</v>
      </c>
      <c r="T16" t="s">
        <v>351</v>
      </c>
      <c r="U16" s="3">
        <v>2</v>
      </c>
      <c r="V16" s="3" t="str">
        <f>INDEX(List01_flag_index_2,1,MATCH(A12,List01_NumberColumns,0))</f>
        <v>отсутствует</v>
      </c>
      <c r="AC16" s="3"/>
    </row>
    <row r="17" spans="4:29" ht="11.25" hidden="1" customHeight="1">
      <c r="D17" s="3"/>
      <c r="F17">
        <v>0</v>
      </c>
      <c r="U17" s="3"/>
      <c r="V17" s="3"/>
      <c r="AC17" s="3"/>
    </row>
    <row r="18" spans="4:29" hidden="1">
      <c r="D18" s="3"/>
      <c r="E18" t="s">
        <v>125</v>
      </c>
      <c r="F18" t="s">
        <v>125</v>
      </c>
      <c r="G18" t="s">
        <v>125</v>
      </c>
      <c r="H18" t="s">
        <v>125</v>
      </c>
      <c r="U18" s="3"/>
      <c r="V18" s="3"/>
      <c r="AC18" s="3"/>
    </row>
    <row r="19" spans="4:29" hidden="1"/>
    <row r="20" spans="4:29" hidden="1"/>
    <row r="23" spans="4:29">
      <c r="E23" s="3"/>
      <c r="F23" s="3"/>
      <c r="G23" s="3"/>
      <c r="H23" s="3"/>
      <c r="I23" s="3"/>
      <c r="J23" s="3"/>
      <c r="K23" s="3"/>
      <c r="L23" s="3"/>
      <c r="M23" s="3"/>
      <c r="N23" s="3"/>
      <c r="O23" s="3"/>
      <c r="P23" s="3"/>
      <c r="Q23" s="3"/>
      <c r="R23" s="3"/>
    </row>
  </sheetData>
  <sheetProtection sheet="1" objects="1" scenarios="1" formatColumns="0" formatRows="0"/>
  <mergeCells count="16">
    <mergeCell ref="AC12:AC18"/>
    <mergeCell ref="E13:P13"/>
    <mergeCell ref="U13:U15"/>
    <mergeCell ref="V13:V15"/>
    <mergeCell ref="E16:P16"/>
    <mergeCell ref="U16:U18"/>
    <mergeCell ref="V16:V18"/>
    <mergeCell ref="D5:K5"/>
    <mergeCell ref="E23:R23"/>
    <mergeCell ref="S7:S8"/>
    <mergeCell ref="D7:R7"/>
    <mergeCell ref="E8:F8"/>
    <mergeCell ref="H8:I8"/>
    <mergeCell ref="L8:M8"/>
    <mergeCell ref="D12:D18"/>
    <mergeCell ref="E12:R12"/>
  </mergeCells>
  <pageMargins left="0.7" right="0.7" top="0.75" bottom="0.75" header="0.3" footer="0.3"/>
  <pageSetup paperSize="9"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7</vt:i4>
      </vt:variant>
      <vt:variant>
        <vt:lpstr>Именованные диапазоны</vt:lpstr>
      </vt:variant>
      <vt:variant>
        <vt:i4>242</vt:i4>
      </vt:variant>
    </vt:vector>
  </HeadingPairs>
  <TitlesOfParts>
    <vt:vector size="249" baseType="lpstr">
      <vt:lpstr>Титульный</vt:lpstr>
      <vt:lpstr>Территории</vt:lpstr>
      <vt:lpstr>Дифференциация</vt:lpstr>
      <vt:lpstr>Форма 1.0.1 | Форма 2.7.1</vt:lpstr>
      <vt:lpstr>Форма 2.7.1</vt:lpstr>
      <vt:lpstr>Форма 1.0.1 | Форма 2.8</vt:lpstr>
      <vt:lpstr>Форма 2.8</vt:lpstr>
      <vt:lpstr>activity</vt:lpstr>
      <vt:lpstr>availability_price</vt:lpstr>
      <vt:lpstr>buhg_flag</vt:lpstr>
      <vt:lpstr>checkCell_List01</vt:lpstr>
      <vt:lpstr>checkCell_List05</vt:lpstr>
      <vt:lpstr>checkCell_List06</vt:lpstr>
      <vt:lpstr>checkCell_List08</vt:lpstr>
      <vt:lpstr>checkCell_List09</vt:lpstr>
      <vt:lpstr>checkDEfCell_List09</vt:lpstr>
      <vt:lpstr>copy_f_quart</vt:lpstr>
      <vt:lpstr>copy_f_year</vt:lpstr>
      <vt:lpstr>CURRENT_DATE</vt:lpstr>
      <vt:lpstr>data_type</vt:lpstr>
      <vt:lpstr>DATA_URL</vt:lpstr>
      <vt:lpstr>dateBuhg</vt:lpstr>
      <vt:lpstr>DESCRIPTION_TERRITORY</vt:lpstr>
      <vt:lpstr>diff_tariff</vt:lpstr>
      <vt:lpstr>DocProp_TemplateCode</vt:lpstr>
      <vt:lpstr>DocProp_Version</vt:lpstr>
      <vt:lpstr>end_col</vt:lpstr>
      <vt:lpstr>end_row_5</vt:lpstr>
      <vt:lpstr>end_row1</vt:lpstr>
      <vt:lpstr>end_row2</vt:lpstr>
      <vt:lpstr>et_Comm</vt:lpstr>
      <vt:lpstr>et_hor_List01_2</vt:lpstr>
      <vt:lpstr>et_hor_List01_4</vt:lpstr>
      <vt:lpstr>et_List02_mo</vt:lpstr>
      <vt:lpstr>et_List02_mr</vt:lpstr>
      <vt:lpstr>et_List02_st</vt:lpstr>
      <vt:lpstr>et_List02_ter</vt:lpstr>
      <vt:lpstr>et_List03</vt:lpstr>
      <vt:lpstr>et_List04</vt:lpstr>
      <vt:lpstr>et_List05_1_1</vt:lpstr>
      <vt:lpstr>et_List05_1_2</vt:lpstr>
      <vt:lpstr>et_List05_2_1</vt:lpstr>
      <vt:lpstr>et_List05_2_2</vt:lpstr>
      <vt:lpstr>et_List05_3_1</vt:lpstr>
      <vt:lpstr>et_List05_3_2</vt:lpstr>
      <vt:lpstr>et_List05_4</vt:lpstr>
      <vt:lpstr>et_List06_1</vt:lpstr>
      <vt:lpstr>et_List06_2</vt:lpstr>
      <vt:lpstr>et_List06_3</vt:lpstr>
      <vt:lpstr>et_List06_4</vt:lpstr>
      <vt:lpstr>et_List07_01</vt:lpstr>
      <vt:lpstr>et_List07_04</vt:lpstr>
      <vt:lpstr>et_List07_05</vt:lpstr>
      <vt:lpstr>et_List09_0</vt:lpstr>
      <vt:lpstr>et_List09_1</vt:lpstr>
      <vt:lpstr>et_List09_2</vt:lpstr>
      <vt:lpstr>et_ver_List01_1</vt:lpstr>
      <vt:lpstr>et_ver_List08_1</vt:lpstr>
      <vt:lpstr>f_quart</vt:lpstr>
      <vt:lpstr>f_year</vt:lpstr>
      <vt:lpstr>fil</vt:lpstr>
      <vt:lpstr>fil_flag</vt:lpstr>
      <vt:lpstr>flag_diff_ipr</vt:lpstr>
      <vt:lpstr>flag_ipr</vt:lpstr>
      <vt:lpstr>flag_publication</vt:lpstr>
      <vt:lpstr>flagUsedTer_List09</vt:lpstr>
      <vt:lpstr>form_type</vt:lpstr>
      <vt:lpstr>form_up_date</vt:lpstr>
      <vt:lpstr>gblnRefreshPForms</vt:lpstr>
      <vt:lpstr>Info_ChngExcludeHelp_1</vt:lpstr>
      <vt:lpstr>Info_DiffExcludeHelp_1</vt:lpstr>
      <vt:lpstr>Info_DiffExcludeHelp_2</vt:lpstr>
      <vt:lpstr>Info_DiffExcludeHelp_3</vt:lpstr>
      <vt:lpstr>Info_DiffExcludeHelp_4</vt:lpstr>
      <vt:lpstr>Info_NoUpdates</vt:lpstr>
      <vt:lpstr>Info_TerExcludeHelp_1</vt:lpstr>
      <vt:lpstr>Info_TerExcludeHelp_2</vt:lpstr>
      <vt:lpstr>inn</vt:lpstr>
      <vt:lpstr>kind_of_activity</vt:lpstr>
      <vt:lpstr>kind_of_forms</vt:lpstr>
      <vt:lpstr>kind_of_nameforms</vt:lpstr>
      <vt:lpstr>kind_of_publication</vt:lpstr>
      <vt:lpstr>kind_of_purchase_method</vt:lpstr>
      <vt:lpstr>kind_of_unit</vt:lpstr>
      <vt:lpstr>kpp</vt:lpstr>
      <vt:lpstr>LINK_RANGE</vt:lpstr>
      <vt:lpstr>List_01_prov</vt:lpstr>
      <vt:lpstr>List_05_vs_fact</vt:lpstr>
      <vt:lpstr>LIST_MR_MO_OKTMO</vt:lpstr>
      <vt:lpstr>list_of_tariff</vt:lpstr>
      <vt:lpstr>List00_checkFill</vt:lpstr>
      <vt:lpstr>List00_Fill</vt:lpstr>
      <vt:lpstr>List00_Print</vt:lpstr>
      <vt:lpstr>List01_2_reserve</vt:lpstr>
      <vt:lpstr>List01_4_reserve</vt:lpstr>
      <vt:lpstr>List01_CheckC</vt:lpstr>
      <vt:lpstr>List01_costs_OPS</vt:lpstr>
      <vt:lpstr>List01_costs_OPS_22</vt:lpstr>
      <vt:lpstr>List01_costs_PH</vt:lpstr>
      <vt:lpstr>List01_costs_PH_22</vt:lpstr>
      <vt:lpstr>List01_flag_index_1</vt:lpstr>
      <vt:lpstr>List01_flag_index_2</vt:lpstr>
      <vt:lpstr>List01_Name</vt:lpstr>
      <vt:lpstr>List01_Num</vt:lpstr>
      <vt:lpstr>List01_NumberColumns</vt:lpstr>
      <vt:lpstr>List01_p1</vt:lpstr>
      <vt:lpstr>List01_p1_minus_p3</vt:lpstr>
      <vt:lpstr>List01_p2_14</vt:lpstr>
      <vt:lpstr>List01_p3</vt:lpstr>
      <vt:lpstr>List01_p3_10_check</vt:lpstr>
      <vt:lpstr>List01_p3_11_check</vt:lpstr>
      <vt:lpstr>List01_p4</vt:lpstr>
      <vt:lpstr>List01_revenue_from_activity_80_flag</vt:lpstr>
      <vt:lpstr>List03_Date_1</vt:lpstr>
      <vt:lpstr>List03_GroundMaterials_1</vt:lpstr>
      <vt:lpstr>List03_NameForms</vt:lpstr>
      <vt:lpstr>List03_NameForms_Copy</vt:lpstr>
      <vt:lpstr>List03_note</vt:lpstr>
      <vt:lpstr>List03_NumForms</vt:lpstr>
      <vt:lpstr>List03_NumForms_Copy</vt:lpstr>
      <vt:lpstr>List04_CheckC</vt:lpstr>
      <vt:lpstr>List05_costs_OPS_22</vt:lpstr>
      <vt:lpstr>List05_costs_PH_22</vt:lpstr>
      <vt:lpstr>List05_flagFXD</vt:lpstr>
      <vt:lpstr>List05_Provider_cells</vt:lpstr>
      <vt:lpstr>List06_1_reserve</vt:lpstr>
      <vt:lpstr>List06_2_reserve</vt:lpstr>
      <vt:lpstr>List06_CheckC</vt:lpstr>
      <vt:lpstr>List06_date_ch_ip</vt:lpstr>
      <vt:lpstr>List06_date_ip</vt:lpstr>
      <vt:lpstr>List06_date_r_ip</vt:lpstr>
      <vt:lpstr>List06_flag_year</vt:lpstr>
      <vt:lpstr>List06_main_column</vt:lpstr>
      <vt:lpstr>List06_Name</vt:lpstr>
      <vt:lpstr>List06_objective_of_IPR</vt:lpstr>
      <vt:lpstr>List06_sourceFin</vt:lpstr>
      <vt:lpstr>List06_year_source</vt:lpstr>
      <vt:lpstr>List07_ActivityID</vt:lpstr>
      <vt:lpstr>List07_CheckC</vt:lpstr>
      <vt:lpstr>List07_fieldMarker</vt:lpstr>
      <vt:lpstr>List07_Fill</vt:lpstr>
      <vt:lpstr>List08_CheckC</vt:lpstr>
      <vt:lpstr>List08_GroundMaterials_1</vt:lpstr>
      <vt:lpstr>List08_Name</vt:lpstr>
      <vt:lpstr>List08_Num</vt:lpstr>
      <vt:lpstr>List09_CheckC</vt:lpstr>
      <vt:lpstr>List09_NameCol</vt:lpstr>
      <vt:lpstr>List09_REESTR_MO</vt:lpstr>
      <vt:lpstr>logical</vt:lpstr>
      <vt:lpstr>mo_List09</vt:lpstr>
      <vt:lpstr>MONTH</vt:lpstr>
      <vt:lpstr>mr_id</vt:lpstr>
      <vt:lpstr>mr_list</vt:lpstr>
      <vt:lpstr>mr_List09</vt:lpstr>
      <vt:lpstr>mrCopy_List09</vt:lpstr>
      <vt:lpstr>mrmoCopy_List09</vt:lpstr>
      <vt:lpstr>note_sct</vt:lpstr>
      <vt:lpstr>note_ter</vt:lpstr>
      <vt:lpstr>num_of_cst</vt:lpstr>
      <vt:lpstr>obj_List01_22</vt:lpstr>
      <vt:lpstr>obj_List02_22</vt:lpstr>
      <vt:lpstr>obj_List05_22</vt:lpstr>
      <vt:lpstr>obj_List08_22</vt:lpstr>
      <vt:lpstr>obj_List10_22</vt:lpstr>
      <vt:lpstr>obj_List11_22</vt:lpstr>
      <vt:lpstr>obj_List12_22</vt:lpstr>
      <vt:lpstr>objective_of_IPR</vt:lpstr>
      <vt:lpstr>org</vt:lpstr>
      <vt:lpstr>Org_Address</vt:lpstr>
      <vt:lpstr>ORG_END_DATE</vt:lpstr>
      <vt:lpstr>Org_main</vt:lpstr>
      <vt:lpstr>Org_otv_lico</vt:lpstr>
      <vt:lpstr>ORG_START_DATE</vt:lpstr>
      <vt:lpstr>p3_List05_K</vt:lpstr>
      <vt:lpstr>p3_List08</vt:lpstr>
      <vt:lpstr>p3_List08_K</vt:lpstr>
      <vt:lpstr>p3_ref_base_List08</vt:lpstr>
      <vt:lpstr>p3_ref_List08</vt:lpstr>
      <vt:lpstr>pDel_List01_2</vt:lpstr>
      <vt:lpstr>pDel_List01_4</vt:lpstr>
      <vt:lpstr>pDel_List03</vt:lpstr>
      <vt:lpstr>pDel_List04</vt:lpstr>
      <vt:lpstr>pDel_List05_1</vt:lpstr>
      <vt:lpstr>pDel_List05_2</vt:lpstr>
      <vt:lpstr>pDel_List05_3</vt:lpstr>
      <vt:lpstr>pDel_List06_1</vt:lpstr>
      <vt:lpstr>pDel_List06_2</vt:lpstr>
      <vt:lpstr>pDel_List06_3</vt:lpstr>
      <vt:lpstr>pDel_List06_4</vt:lpstr>
      <vt:lpstr>pDel_List09_0</vt:lpstr>
      <vt:lpstr>pDel_List09_1</vt:lpstr>
      <vt:lpstr>pDel_List09_2</vt:lpstr>
      <vt:lpstr>pDelList07_01</vt:lpstr>
      <vt:lpstr>pDelList07_04</vt:lpstr>
      <vt:lpstr>pDelList07_05</vt:lpstr>
      <vt:lpstr>pIns_List01_1</vt:lpstr>
      <vt:lpstr>pIns_List01_2</vt:lpstr>
      <vt:lpstr>pIns_List01_4</vt:lpstr>
      <vt:lpstr>pIns_List02</vt:lpstr>
      <vt:lpstr>pIns_List03</vt:lpstr>
      <vt:lpstr>pIns_List04</vt:lpstr>
      <vt:lpstr>pIns_List05_1</vt:lpstr>
      <vt:lpstr>pIns_List05_4</vt:lpstr>
      <vt:lpstr>pIns_List06_1</vt:lpstr>
      <vt:lpstr>pIns_List06_2</vt:lpstr>
      <vt:lpstr>pIns_List06_3</vt:lpstr>
      <vt:lpstr>pIns_List07_01</vt:lpstr>
      <vt:lpstr>pIns_List07_04</vt:lpstr>
      <vt:lpstr>pIns_List07_05</vt:lpstr>
      <vt:lpstr>pIns_List08_1</vt:lpstr>
      <vt:lpstr>pIns_List09_0</vt:lpstr>
      <vt:lpstr>pIns_List10</vt:lpstr>
      <vt:lpstr>pIns_List11</vt:lpstr>
      <vt:lpstr>pIns_List12</vt:lpstr>
      <vt:lpstr>pVDel_List06_1</vt:lpstr>
      <vt:lpstr>pVIns_List06_0</vt:lpstr>
      <vt:lpstr>pVIns_List06_1</vt:lpstr>
      <vt:lpstr>pVIns_List08_1</vt:lpstr>
      <vt:lpstr>QUARTER</vt:lpstr>
      <vt:lpstr>REESTR_LINK_RANGE</vt:lpstr>
      <vt:lpstr>REESTR_ORG_RANGE</vt:lpstr>
      <vt:lpstr>REESTR_VED_RANGE</vt:lpstr>
      <vt:lpstr>REGION</vt:lpstr>
      <vt:lpstr>region_name</vt:lpstr>
      <vt:lpstr>revenue_from_activity_80_flag</vt:lpstr>
      <vt:lpstr>row_1</vt:lpstr>
      <vt:lpstr>row_2</vt:lpstr>
      <vt:lpstr>row_5</vt:lpstr>
      <vt:lpstr>ruk_fio</vt:lpstr>
      <vt:lpstr>share_of_costs_List05</vt:lpstr>
      <vt:lpstr>source_of_funding</vt:lpstr>
      <vt:lpstr>strPublication</vt:lpstr>
      <vt:lpstr>sys_id</vt:lpstr>
      <vt:lpstr>Table4</vt:lpstr>
      <vt:lpstr>TECH_ORG_ID</vt:lpstr>
      <vt:lpstr>ter_List09</vt:lpstr>
      <vt:lpstr>terCopy_List09</vt:lpstr>
      <vt:lpstr>TSphere</vt:lpstr>
      <vt:lpstr>TSphere_full</vt:lpstr>
      <vt:lpstr>TSphere_trans</vt:lpstr>
      <vt:lpstr>VDET_END_DATE</vt:lpstr>
      <vt:lpstr>VDET_START_DATE</vt:lpstr>
      <vt:lpstr>Vet_List06_0</vt:lpstr>
      <vt:lpstr>Vet_List06_1</vt:lpstr>
      <vt:lpstr>web_List08</vt:lpstr>
      <vt:lpstr>Y_N_List07_01</vt:lpstr>
      <vt:lpstr>Y_N_List07_02</vt:lpstr>
      <vt:lpstr>Y_N_List07_05</vt:lpstr>
      <vt:lpstr>year_list</vt:lpstr>
    </vt:vector>
  </TitlesOfParts>
  <Company>ФАС России</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 регулируемой организации в сфере холодного водоснабжения</dc:title>
  <dc:subjec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 регулируемой организации в сфере холодного водоснабжения</dc:subject>
  <dc:creator>--</dc:creator>
  <cp:lastModifiedBy>ZubovaSA</cp:lastModifiedBy>
  <dcterms:created xsi:type="dcterms:W3CDTF">2014-08-18T08:57:48Z</dcterms:created>
  <dcterms:modified xsi:type="dcterms:W3CDTF">2020-04-17T05:25:18Z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urrentVersion">
    <vt:lpwstr>1.0.1</vt:lpwstr>
  </property>
  <property fmtid="{D5CDD505-2E9C-101B-9397-08002B2CF9AE}" pid="3" name="TemplateOperationMode">
    <vt:i4>3</vt:i4>
  </property>
  <property fmtid="{D5CDD505-2E9C-101B-9397-08002B2CF9AE}" pid="4" name="Version">
    <vt:lpwstr>FAS.JKH.OPEN.INFO.BALANCE.HVS</vt:lpwstr>
  </property>
  <property fmtid="{D5CDD505-2E9C-101B-9397-08002B2CF9AE}" pid="5" name="keywords">
    <vt:lpwstr/>
  </property>
  <property fmtid="{D5CDD505-2E9C-101B-9397-08002B2CF9AE}" pid="6" name="Periodicity">
    <vt:lpwstr>YEAR</vt:lpwstr>
  </property>
  <property fmtid="{D5CDD505-2E9C-101B-9397-08002B2CF9AE}" pid="7" name="TypePlanning">
    <vt:lpwstr>FACT</vt:lpwstr>
  </property>
  <property fmtid="{D5CDD505-2E9C-101B-9397-08002B2CF9AE}" pid="8" name="EditTemplate">
    <vt:bool>true</vt:bool>
  </property>
  <property fmtid="{D5CDD505-2E9C-101B-9397-08002B2CF9AE}" pid="9" name="Status">
    <vt:lpwstr>1</vt:lpwstr>
  </property>
  <property fmtid="{D5CDD505-2E9C-101B-9397-08002B2CF9AE}" pid="10" name="XsltDocFilePath">
    <vt:lpwstr/>
  </property>
  <property fmtid="{D5CDD505-2E9C-101B-9397-08002B2CF9AE}" pid="11" name="XslViewFilePath">
    <vt:lpwstr/>
  </property>
  <property fmtid="{D5CDD505-2E9C-101B-9397-08002B2CF9AE}" pid="12" name="RootDocFilePath">
    <vt:lpwstr/>
  </property>
  <property fmtid="{D5CDD505-2E9C-101B-9397-08002B2CF9AE}" pid="13" name="HtmlTempFilePath">
    <vt:lpwstr/>
  </property>
  <property fmtid="{D5CDD505-2E9C-101B-9397-08002B2CF9AE}" pid="14" name="XMLTempFilePath">
    <vt:lpwstr/>
  </property>
  <property fmtid="{D5CDD505-2E9C-101B-9397-08002B2CF9AE}" pid="15" name="ProtectBook">
    <vt:i4>0</vt:i4>
  </property>
</Properties>
</file>